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zám" sheetId="1" r:id="rId1"/>
    <sheet name="MM-kr" sheetId="2" r:id="rId2"/>
    <sheet name="GM-kr" sheetId="3" r:id="rId3"/>
  </sheets>
  <definedNames/>
  <calcPr fullCalcOnLoad="1"/>
</workbook>
</file>

<file path=xl/comments1.xml><?xml version="1.0" encoding="utf-8"?>
<comments xmlns="http://schemas.openxmlformats.org/spreadsheetml/2006/main">
  <authors>
    <author>BMF-KGK</author>
  </authors>
  <commentList>
    <comment ref="B1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Gazdasági ismeretek tantárgy a 2004.05.25-i KT döntése során a Mikroökonómia tantrágyba épült KGK-KT-VII/44/2004</t>
        </r>
      </text>
    </comment>
    <comment ref="B27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Gazdasági ismeretek tantárgy a 2004.05.25-i KT döntése során a Mikroökonómia tantrágyba épült KGK-KT-VII/44/2004</t>
        </r>
      </text>
    </comment>
    <comment ref="B44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2004.05.25-i KT döntése, a szakdolgozat készítés tárgy megszűnésével együtt. KGK-KT-VII/44/2004
</t>
        </r>
      </text>
    </comment>
    <comment ref="B34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 KT 2004.05.25-i döntése. KGK-KT-VII/44/2004</t>
        </r>
      </text>
    </comment>
    <comment ref="B3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 KT 2004.05.25-i döntése. KGK-KT-VII/44/2004</t>
        </r>
      </text>
    </comment>
    <comment ref="B3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 KT 2004.05.25-i döntése. KGK-KT-VII/44/2004</t>
        </r>
      </text>
    </comment>
  </commentList>
</comments>
</file>

<file path=xl/sharedStrings.xml><?xml version="1.0" encoding="utf-8"?>
<sst xmlns="http://schemas.openxmlformats.org/spreadsheetml/2006/main" count="318" uniqueCount="165">
  <si>
    <t>MINTATANTERV</t>
  </si>
  <si>
    <t>AIFSZ képzés-Számviteli szakügyintéző</t>
  </si>
  <si>
    <t>Nappali tagozat</t>
  </si>
  <si>
    <t xml:space="preserve">  óraszámokkal ; követelményekkel (k.); kreditekkel (kr.)</t>
  </si>
  <si>
    <t>előadás (ea.), tantermi gyakorlat (tgy), laborgyakorlat (l)</t>
  </si>
  <si>
    <t>Kód</t>
  </si>
  <si>
    <t>Tantárgyak</t>
  </si>
  <si>
    <t xml:space="preserve">heti össz. </t>
  </si>
  <si>
    <t>Félévek</t>
  </si>
  <si>
    <t>Előtanulmányi rend</t>
  </si>
  <si>
    <t>óra</t>
  </si>
  <si>
    <t>kr..</t>
  </si>
  <si>
    <t>1.</t>
  </si>
  <si>
    <t>2.</t>
  </si>
  <si>
    <t>3.</t>
  </si>
  <si>
    <t xml:space="preserve">4. </t>
  </si>
  <si>
    <t>ea</t>
  </si>
  <si>
    <t>tgy</t>
  </si>
  <si>
    <t>l</t>
  </si>
  <si>
    <t>k</t>
  </si>
  <si>
    <t>kr</t>
  </si>
  <si>
    <t>Alapismereti modulok</t>
  </si>
  <si>
    <t>Gazdasági alapismeretek modul</t>
  </si>
  <si>
    <t>GVMTA101NK</t>
  </si>
  <si>
    <t>Társadalmi alapismeretek</t>
  </si>
  <si>
    <t>v</t>
  </si>
  <si>
    <t>GVMVK101NK</t>
  </si>
  <si>
    <t>Vállalkozások szervezése</t>
  </si>
  <si>
    <t>f</t>
  </si>
  <si>
    <t>GVMKO101NK</t>
  </si>
  <si>
    <t>Környezetgazdaságtan</t>
  </si>
  <si>
    <t>GVMMU101NK</t>
  </si>
  <si>
    <t>Munkaerőpiaci alapismeretek</t>
  </si>
  <si>
    <t>Viselkedéskultúra modul</t>
  </si>
  <si>
    <t>GVMPV101NK</t>
  </si>
  <si>
    <t>Protokoll és viselkedéskultúra</t>
  </si>
  <si>
    <t>Informatikai ismeretek modul</t>
  </si>
  <si>
    <t>GSVSK101NK</t>
  </si>
  <si>
    <t>Számítógép kezelői alapismeretek</t>
  </si>
  <si>
    <t>GSVFP101NK</t>
  </si>
  <si>
    <t>Felhasználói programok alkalmazása</t>
  </si>
  <si>
    <t>GSVHA101NK</t>
  </si>
  <si>
    <t>Hálózati alapismeretek</t>
  </si>
  <si>
    <t>Gazdasági számítások</t>
  </si>
  <si>
    <t>GVMST101NK</t>
  </si>
  <si>
    <t xml:space="preserve">Általános statisztikai ismeretek, módszerek </t>
  </si>
  <si>
    <t>GVMGS101NK</t>
  </si>
  <si>
    <t>Gazdaságstatisztika</t>
  </si>
  <si>
    <t>NMSMA1MDNK</t>
  </si>
  <si>
    <t>Matematika I.</t>
  </si>
  <si>
    <t>NMSMA2MDNK</t>
  </si>
  <si>
    <t>Matematika II.</t>
  </si>
  <si>
    <t>Közgazdaságtani ismeretek modul</t>
  </si>
  <si>
    <t>GVMKG102NK</t>
  </si>
  <si>
    <t>Mikroökonómia</t>
  </si>
  <si>
    <t>GVMKG202NK</t>
  </si>
  <si>
    <t>Makróökonómia</t>
  </si>
  <si>
    <t>GVMVG101NK</t>
  </si>
  <si>
    <t>Vállalkozásgazdaságtan - Üzleti gazdaságtan</t>
  </si>
  <si>
    <t>GVMJI101NK</t>
  </si>
  <si>
    <t>Jogi ismeretek</t>
  </si>
  <si>
    <t xml:space="preserve">Pénzügy - bank- számvitel ismeretek modul </t>
  </si>
  <si>
    <t>GVMPB102NK</t>
  </si>
  <si>
    <t xml:space="preserve">Pénzügyi és bankismeretek ismeretek I. </t>
  </si>
  <si>
    <t>GVMPB202NK</t>
  </si>
  <si>
    <t xml:space="preserve">Pénzügyi és bankismeretek ismeretek II. </t>
  </si>
  <si>
    <t>GVMPB302NK</t>
  </si>
  <si>
    <t>GVMSA101NK</t>
  </si>
  <si>
    <t xml:space="preserve">Számviteli alapismeretek </t>
  </si>
  <si>
    <t>GVMSM102NK</t>
  </si>
  <si>
    <t>Számvitel I.</t>
  </si>
  <si>
    <t>GVMSM202NK</t>
  </si>
  <si>
    <t xml:space="preserve">Számvitel II. </t>
  </si>
  <si>
    <t>GVMCO101NK</t>
  </si>
  <si>
    <t>Pénzügy kontrolling</t>
  </si>
  <si>
    <t>GVMBT101NK</t>
  </si>
  <si>
    <t>Biztosítástan</t>
  </si>
  <si>
    <t>GVMSE101NK</t>
  </si>
  <si>
    <t>Számviteli elszámolások</t>
  </si>
  <si>
    <t>GVMEI101NK</t>
  </si>
  <si>
    <t>Ellenőrzési ismeretek</t>
  </si>
  <si>
    <t>GVMSS101NK</t>
  </si>
  <si>
    <t>Számvitelszervezés</t>
  </si>
  <si>
    <t>Szakdolgozat készítés modul</t>
  </si>
  <si>
    <t>Szakmai gyakorlat</t>
  </si>
  <si>
    <t>Idegen nyelv modul</t>
  </si>
  <si>
    <t>GNYUN102NK</t>
  </si>
  <si>
    <t>Üzleti nyelv I.</t>
  </si>
  <si>
    <t>GNYUN202NK</t>
  </si>
  <si>
    <t>Üzleti nyelv II.</t>
  </si>
  <si>
    <t>Összes óraszám</t>
  </si>
  <si>
    <t>szigorlat (s)</t>
  </si>
  <si>
    <t>vizsga (v)</t>
  </si>
  <si>
    <t>Féléviközi teljesítmény (f)</t>
  </si>
  <si>
    <t xml:space="preserve">NYILATKOZAT A BESZÁMÍTOTT KREDIT ÉRTÉKRŐL </t>
  </si>
  <si>
    <t>MŰSZAKI MENEDZSER SZAKON</t>
  </si>
  <si>
    <t>SZÁMVITELI  SZAKÜGYINTÉZŐ</t>
  </si>
  <si>
    <t xml:space="preserve">A tantárgy </t>
  </si>
  <si>
    <t>oktatási féléve</t>
  </si>
  <si>
    <t xml:space="preserve">A BMF KGK műszaki menedzser képzés </t>
  </si>
  <si>
    <t>tantárgyai</t>
  </si>
  <si>
    <t>félév</t>
  </si>
  <si>
    <t>kredit</t>
  </si>
  <si>
    <t>GGTSZ11MNB</t>
  </si>
  <si>
    <t>Szociológia</t>
  </si>
  <si>
    <t>GGTKO11MNB</t>
  </si>
  <si>
    <t>GKOTV14MNB</t>
  </si>
  <si>
    <t xml:space="preserve">Kötelezően választható tárgy I. </t>
  </si>
  <si>
    <t>GGTUK11MNB</t>
  </si>
  <si>
    <t>Üzleti kommunikáció</t>
  </si>
  <si>
    <t>RIMIN13MNB</t>
  </si>
  <si>
    <t>Informatika I.</t>
  </si>
  <si>
    <t>RIMIN23MNB</t>
  </si>
  <si>
    <t xml:space="preserve">Informatika II. </t>
  </si>
  <si>
    <t>GVMGS11MNB</t>
  </si>
  <si>
    <t>NSTMA13MNB</t>
  </si>
  <si>
    <t>NSTMA23MNB</t>
  </si>
  <si>
    <t>GGTKG12MNB</t>
  </si>
  <si>
    <t>GGTKG22MNB</t>
  </si>
  <si>
    <t>Makroökonómia</t>
  </si>
  <si>
    <t>GSVVG12MNB</t>
  </si>
  <si>
    <t>Vállalkozásgazdaságtan I.</t>
  </si>
  <si>
    <t>GGTAJ11MNB</t>
  </si>
  <si>
    <t>Államigazgatási és jogi ismeretek</t>
  </si>
  <si>
    <t xml:space="preserve">Pénzügyi és bankismeretek  ismeretek I. </t>
  </si>
  <si>
    <t>GGTPU11MNB</t>
  </si>
  <si>
    <t>Pénzügyek alapjai</t>
  </si>
  <si>
    <t xml:space="preserve">Pénzügyi és bankismeretek  ismeretek II. </t>
  </si>
  <si>
    <t xml:space="preserve">Pénzügyi és bankismeretek  ismeretek III. </t>
  </si>
  <si>
    <t>GVMSM12MNB</t>
  </si>
  <si>
    <t>GVMSM22MNB</t>
  </si>
  <si>
    <t>Számvitel II.</t>
  </si>
  <si>
    <t>2</t>
  </si>
  <si>
    <t>GSVCO11MNB</t>
  </si>
  <si>
    <t>Controlling</t>
  </si>
  <si>
    <t>GVSMI15MNB</t>
  </si>
  <si>
    <t>Szabadon választható tárgy I.</t>
  </si>
  <si>
    <t>GVSMI25MNB</t>
  </si>
  <si>
    <t>Szabadon választható tárgy II.</t>
  </si>
  <si>
    <t>Összes kredit</t>
  </si>
  <si>
    <t>GAZDÁLKODÁSI ÉS MENEDZSMENT ALAPSZAKON</t>
  </si>
  <si>
    <t xml:space="preserve">A BMF KGK gazdálkodási és menedzsment képzés </t>
  </si>
  <si>
    <t>GVMMG11GNB</t>
  </si>
  <si>
    <t>Munkaerőgazdaságtan</t>
  </si>
  <si>
    <t>GGTUE11GNB</t>
  </si>
  <si>
    <t>Üzleti etikett és protokoll</t>
  </si>
  <si>
    <t>KMAIA11GNB</t>
  </si>
  <si>
    <t>Informatika alapjai</t>
  </si>
  <si>
    <t>GSVGI11GNB</t>
  </si>
  <si>
    <t>Gazdasági informatika</t>
  </si>
  <si>
    <t>GVMST12GNB</t>
  </si>
  <si>
    <t>Statisztika I.</t>
  </si>
  <si>
    <t>KMEMA12GNB</t>
  </si>
  <si>
    <t>GGTKG12GNB</t>
  </si>
  <si>
    <t>GSVVG11GNB</t>
  </si>
  <si>
    <t>Vállalkozásgazdaságtan</t>
  </si>
  <si>
    <t>GGTJO11GNB</t>
  </si>
  <si>
    <t>Jog</t>
  </si>
  <si>
    <t>GGTPU11GNB</t>
  </si>
  <si>
    <t>GGTVP11GNB</t>
  </si>
  <si>
    <t>Vállalkozások pénzügyei</t>
  </si>
  <si>
    <t>GVMSA11GNB</t>
  </si>
  <si>
    <t>Számvitel alapjai</t>
  </si>
  <si>
    <t>GVMVO11GNB</t>
  </si>
  <si>
    <t>Vezetői számvitel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</si>
</sst>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24">
    <font>
      <sz val="10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i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trike/>
      <sz val="8"/>
      <color indexed="10"/>
      <name val="Arial CE"/>
      <family val="0"/>
    </font>
    <font>
      <strike/>
      <sz val="10"/>
      <color indexed="10"/>
      <name val="Arial CE"/>
      <family val="0"/>
    </font>
    <font>
      <b/>
      <sz val="8"/>
      <name val="Arial"/>
      <family val="2"/>
    </font>
    <font>
      <b/>
      <strike/>
      <sz val="8"/>
      <color indexed="17"/>
      <name val="Arial"/>
      <family val="2"/>
    </font>
    <font>
      <strike/>
      <sz val="10"/>
      <color indexed="17"/>
      <name val="Arial CE"/>
      <family val="2"/>
    </font>
    <font>
      <i/>
      <strike/>
      <sz val="10"/>
      <color indexed="17"/>
      <name val="Arial CE"/>
      <family val="2"/>
    </font>
    <font>
      <b/>
      <strike/>
      <sz val="8"/>
      <color indexed="12"/>
      <name val="Arial CE"/>
      <family val="0"/>
    </font>
    <font>
      <strike/>
      <sz val="10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 style="medium"/>
      <right style="thick"/>
      <top style="thin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ck"/>
      <top style="dotted"/>
      <bottom style="dotted"/>
    </border>
    <border>
      <left style="medium"/>
      <right style="thick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 style="medium"/>
      <right style="thick"/>
      <top style="dotted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thin"/>
      <right style="medium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dotted"/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dotted"/>
      <bottom style="dotted"/>
    </border>
    <border>
      <left style="thick"/>
      <right style="thick"/>
      <top style="dotted"/>
      <bottom style="thick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ck"/>
    </border>
    <border>
      <left style="medium"/>
      <right style="thick"/>
      <top style="dotted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thick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>
        <color indexed="63"/>
      </right>
      <top style="thin"/>
      <bottom style="thick"/>
    </border>
    <border>
      <left style="dotted"/>
      <right style="thick"/>
      <top style="thin"/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0" fontId="4" fillId="0" borderId="20" xfId="0" applyFont="1" applyBorder="1" applyAlignment="1">
      <alignment/>
    </xf>
    <xf numFmtId="1" fontId="5" fillId="0" borderId="13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" fontId="4" fillId="0" borderId="24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>
      <alignment horizontal="right"/>
    </xf>
    <xf numFmtId="1" fontId="3" fillId="0" borderId="26" xfId="0" applyNumberFormat="1" applyFont="1" applyFill="1" applyBorder="1" applyAlignment="1">
      <alignment horizontal="right"/>
    </xf>
    <xf numFmtId="1" fontId="3" fillId="0" borderId="27" xfId="0" applyNumberFormat="1" applyFont="1" applyFill="1" applyBorder="1" applyAlignment="1">
      <alignment horizontal="right"/>
    </xf>
    <xf numFmtId="0" fontId="4" fillId="0" borderId="28" xfId="0" applyFont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29" xfId="0" applyNumberFormat="1" applyFont="1" applyBorder="1" applyAlignment="1">
      <alignment horizontal="right"/>
    </xf>
    <xf numFmtId="1" fontId="4" fillId="0" borderId="30" xfId="0" applyNumberFormat="1" applyFont="1" applyBorder="1" applyAlignment="1">
      <alignment horizontal="right"/>
    </xf>
    <xf numFmtId="1" fontId="4" fillId="0" borderId="31" xfId="0" applyNumberFormat="1" applyFont="1" applyBorder="1" applyAlignment="1">
      <alignment horizontal="right"/>
    </xf>
    <xf numFmtId="1" fontId="4" fillId="0" borderId="29" xfId="0" applyNumberFormat="1" applyFont="1" applyFill="1" applyBorder="1" applyAlignment="1">
      <alignment horizontal="right"/>
    </xf>
    <xf numFmtId="1" fontId="4" fillId="0" borderId="30" xfId="0" applyNumberFormat="1" applyFont="1" applyFill="1" applyBorder="1" applyAlignment="1">
      <alignment horizontal="right"/>
    </xf>
    <xf numFmtId="1" fontId="3" fillId="0" borderId="31" xfId="0" applyNumberFormat="1" applyFont="1" applyFill="1" applyBorder="1" applyAlignment="1">
      <alignment horizontal="right"/>
    </xf>
    <xf numFmtId="1" fontId="3" fillId="0" borderId="32" xfId="0" applyNumberFormat="1" applyFont="1" applyFill="1" applyBorder="1" applyAlignment="1">
      <alignment horizontal="right"/>
    </xf>
    <xf numFmtId="0" fontId="4" fillId="0" borderId="33" xfId="0" applyFont="1" applyBorder="1" applyAlignment="1">
      <alignment/>
    </xf>
    <xf numFmtId="1" fontId="4" fillId="0" borderId="34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horizontal="right" vertical="center"/>
    </xf>
    <xf numFmtId="1" fontId="3" fillId="0" borderId="3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" fontId="3" fillId="0" borderId="18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horizontal="right"/>
    </xf>
    <xf numFmtId="1" fontId="5" fillId="0" borderId="4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5" fillId="0" borderId="41" xfId="0" applyNumberFormat="1" applyFont="1" applyFill="1" applyBorder="1" applyAlignment="1">
      <alignment horizontal="right" vertical="center"/>
    </xf>
    <xf numFmtId="1" fontId="3" fillId="0" borderId="42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1" fontId="3" fillId="0" borderId="23" xfId="0" applyNumberFormat="1" applyFont="1" applyFill="1" applyBorder="1" applyAlignment="1">
      <alignment horizontal="right"/>
    </xf>
    <xf numFmtId="1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1" fontId="3" fillId="0" borderId="43" xfId="0" applyNumberFormat="1" applyFont="1" applyFill="1" applyBorder="1" applyAlignment="1">
      <alignment horizontal="right"/>
    </xf>
    <xf numFmtId="0" fontId="4" fillId="0" borderId="5" xfId="0" applyFont="1" applyBorder="1" applyAlignment="1">
      <alignment/>
    </xf>
    <xf numFmtId="1" fontId="5" fillId="2" borderId="6" xfId="0" applyNumberFormat="1" applyFont="1" applyFill="1" applyBorder="1" applyAlignment="1">
      <alignment/>
    </xf>
    <xf numFmtId="1" fontId="8" fillId="2" borderId="7" xfId="0" applyNumberFormat="1" applyFont="1" applyFill="1" applyBorder="1" applyAlignment="1">
      <alignment horizontal="center"/>
    </xf>
    <xf numFmtId="1" fontId="6" fillId="2" borderId="44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 horizontal="right"/>
    </xf>
    <xf numFmtId="1" fontId="4" fillId="2" borderId="7" xfId="0" applyNumberFormat="1" applyFont="1" applyFill="1" applyBorder="1" applyAlignment="1">
      <alignment horizontal="right"/>
    </xf>
    <xf numFmtId="1" fontId="4" fillId="2" borderId="11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/>
    </xf>
    <xf numFmtId="1" fontId="5" fillId="0" borderId="45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5" fillId="0" borderId="46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32" xfId="0" applyNumberFormat="1" applyFont="1" applyBorder="1" applyAlignment="1">
      <alignment horizontal="right"/>
    </xf>
    <xf numFmtId="1" fontId="5" fillId="0" borderId="47" xfId="0" applyNumberFormat="1" applyFont="1" applyFill="1" applyBorder="1" applyAlignment="1">
      <alignment/>
    </xf>
    <xf numFmtId="1" fontId="5" fillId="0" borderId="48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0" fontId="4" fillId="0" borderId="49" xfId="0" applyFont="1" applyBorder="1" applyAlignment="1">
      <alignment/>
    </xf>
    <xf numFmtId="1" fontId="5" fillId="2" borderId="7" xfId="0" applyNumberFormat="1" applyFont="1" applyFill="1" applyBorder="1" applyAlignment="1">
      <alignment horizontal="center"/>
    </xf>
    <xf numFmtId="1" fontId="5" fillId="0" borderId="50" xfId="0" applyNumberFormat="1" applyFont="1" applyFill="1" applyBorder="1" applyAlignment="1">
      <alignment horizontal="right" vertical="center"/>
    </xf>
    <xf numFmtId="1" fontId="3" fillId="0" borderId="51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4" fillId="0" borderId="31" xfId="0" applyNumberFormat="1" applyFont="1" applyFill="1" applyBorder="1" applyAlignment="1">
      <alignment horizontal="right"/>
    </xf>
    <xf numFmtId="0" fontId="5" fillId="0" borderId="40" xfId="0" applyFont="1" applyBorder="1" applyAlignment="1">
      <alignment/>
    </xf>
    <xf numFmtId="1" fontId="3" fillId="0" borderId="35" xfId="0" applyNumberFormat="1" applyFont="1" applyFill="1" applyBorder="1" applyAlignment="1">
      <alignment horizontal="right"/>
    </xf>
    <xf numFmtId="1" fontId="3" fillId="0" borderId="36" xfId="0" applyNumberFormat="1" applyFont="1" applyFill="1" applyBorder="1" applyAlignment="1">
      <alignment horizontal="right"/>
    </xf>
    <xf numFmtId="0" fontId="5" fillId="0" borderId="49" xfId="0" applyFont="1" applyBorder="1" applyAlignment="1">
      <alignment/>
    </xf>
    <xf numFmtId="1" fontId="5" fillId="2" borderId="7" xfId="0" applyNumberFormat="1" applyFont="1" applyFill="1" applyBorder="1" applyAlignment="1">
      <alignment horizontal="center" wrapText="1"/>
    </xf>
    <xf numFmtId="1" fontId="5" fillId="2" borderId="44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/>
    </xf>
    <xf numFmtId="1" fontId="3" fillId="0" borderId="29" xfId="0" applyNumberFormat="1" applyFont="1" applyFill="1" applyBorder="1" applyAlignment="1">
      <alignment horizontal="right"/>
    </xf>
    <xf numFmtId="1" fontId="3" fillId="0" borderId="30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right"/>
    </xf>
    <xf numFmtId="1" fontId="5" fillId="0" borderId="52" xfId="0" applyNumberFormat="1" applyFont="1" applyBorder="1" applyAlignment="1">
      <alignment/>
    </xf>
    <xf numFmtId="1" fontId="4" fillId="0" borderId="53" xfId="0" applyNumberFormat="1" applyFont="1" applyFill="1" applyBorder="1" applyAlignment="1">
      <alignment/>
    </xf>
    <xf numFmtId="1" fontId="4" fillId="0" borderId="24" xfId="0" applyNumberFormat="1" applyFont="1" applyBorder="1" applyAlignment="1">
      <alignment horizontal="right"/>
    </xf>
    <xf numFmtId="1" fontId="4" fillId="0" borderId="25" xfId="0" applyNumberFormat="1" applyFont="1" applyBorder="1" applyAlignment="1">
      <alignment horizontal="right"/>
    </xf>
    <xf numFmtId="1" fontId="4" fillId="0" borderId="26" xfId="0" applyNumberFormat="1" applyFont="1" applyBorder="1" applyAlignment="1">
      <alignment horizontal="right"/>
    </xf>
    <xf numFmtId="1" fontId="4" fillId="0" borderId="27" xfId="0" applyNumberFormat="1" applyFont="1" applyBorder="1" applyAlignment="1">
      <alignment horizontal="right"/>
    </xf>
    <xf numFmtId="0" fontId="4" fillId="0" borderId="47" xfId="0" applyFont="1" applyBorder="1" applyAlignment="1">
      <alignment/>
    </xf>
    <xf numFmtId="1" fontId="4" fillId="0" borderId="54" xfId="0" applyNumberFormat="1" applyFont="1" applyFill="1" applyBorder="1" applyAlignment="1">
      <alignment/>
    </xf>
    <xf numFmtId="1" fontId="5" fillId="0" borderId="55" xfId="0" applyNumberFormat="1" applyFont="1" applyBorder="1" applyAlignment="1">
      <alignment/>
    </xf>
    <xf numFmtId="1" fontId="5" fillId="3" borderId="13" xfId="0" applyNumberFormat="1" applyFont="1" applyFill="1" applyBorder="1" applyAlignment="1">
      <alignment horizontal="left"/>
    </xf>
    <xf numFmtId="1" fontId="4" fillId="3" borderId="54" xfId="0" applyNumberFormat="1" applyFont="1" applyFill="1" applyBorder="1" applyAlignment="1">
      <alignment horizontal="left"/>
    </xf>
    <xf numFmtId="1" fontId="4" fillId="3" borderId="29" xfId="0" applyNumberFormat="1" applyFont="1" applyFill="1" applyBorder="1" applyAlignment="1">
      <alignment horizontal="right"/>
    </xf>
    <xf numFmtId="1" fontId="4" fillId="3" borderId="30" xfId="0" applyNumberFormat="1" applyFont="1" applyFill="1" applyBorder="1" applyAlignment="1">
      <alignment horizontal="right"/>
    </xf>
    <xf numFmtId="1" fontId="4" fillId="3" borderId="31" xfId="0" applyNumberFormat="1" applyFont="1" applyFill="1" applyBorder="1" applyAlignment="1">
      <alignment horizontal="right"/>
    </xf>
    <xf numFmtId="1" fontId="4" fillId="3" borderId="32" xfId="0" applyNumberFormat="1" applyFont="1" applyFill="1" applyBorder="1" applyAlignment="1">
      <alignment horizontal="right"/>
    </xf>
    <xf numFmtId="0" fontId="4" fillId="0" borderId="55" xfId="0" applyFont="1" applyBorder="1" applyAlignment="1">
      <alignment/>
    </xf>
    <xf numFmtId="1" fontId="4" fillId="0" borderId="54" xfId="0" applyNumberFormat="1" applyFont="1" applyBorder="1" applyAlignment="1">
      <alignment/>
    </xf>
    <xf numFmtId="1" fontId="5" fillId="3" borderId="55" xfId="0" applyNumberFormat="1" applyFont="1" applyFill="1" applyBorder="1" applyAlignment="1">
      <alignment horizontal="left"/>
    </xf>
    <xf numFmtId="0" fontId="5" fillId="0" borderId="52" xfId="0" applyFont="1" applyBorder="1" applyAlignment="1">
      <alignment/>
    </xf>
    <xf numFmtId="1" fontId="4" fillId="0" borderId="29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1" fontId="4" fillId="0" borderId="31" xfId="0" applyNumberFormat="1" applyFont="1" applyBorder="1" applyAlignment="1">
      <alignment/>
    </xf>
    <xf numFmtId="1" fontId="5" fillId="0" borderId="40" xfId="0" applyNumberFormat="1" applyFont="1" applyBorder="1" applyAlignment="1">
      <alignment/>
    </xf>
    <xf numFmtId="1" fontId="4" fillId="0" borderId="34" xfId="0" applyNumberFormat="1" applyFont="1" applyBorder="1" applyAlignment="1">
      <alignment/>
    </xf>
    <xf numFmtId="1" fontId="4" fillId="0" borderId="35" xfId="0" applyNumberFormat="1" applyFont="1" applyBorder="1" applyAlignment="1">
      <alignment horizontal="right"/>
    </xf>
    <xf numFmtId="1" fontId="4" fillId="0" borderId="36" xfId="0" applyNumberFormat="1" applyFont="1" applyBorder="1" applyAlignment="1">
      <alignment horizontal="right"/>
    </xf>
    <xf numFmtId="1" fontId="4" fillId="0" borderId="37" xfId="0" applyNumberFormat="1" applyFont="1" applyBorder="1" applyAlignment="1">
      <alignment horizontal="right"/>
    </xf>
    <xf numFmtId="1" fontId="4" fillId="0" borderId="38" xfId="0" applyNumberFormat="1" applyFont="1" applyBorder="1" applyAlignment="1">
      <alignment horizontal="right"/>
    </xf>
    <xf numFmtId="1" fontId="5" fillId="3" borderId="56" xfId="0" applyNumberFormat="1" applyFont="1" applyFill="1" applyBorder="1" applyAlignment="1">
      <alignment horizontal="left"/>
    </xf>
    <xf numFmtId="1" fontId="3" fillId="2" borderId="10" xfId="0" applyNumberFormat="1" applyFont="1" applyFill="1" applyBorder="1" applyAlignment="1">
      <alignment horizontal="right"/>
    </xf>
    <xf numFmtId="1" fontId="3" fillId="2" borderId="7" xfId="0" applyNumberFormat="1" applyFont="1" applyFill="1" applyBorder="1" applyAlignment="1">
      <alignment horizontal="right"/>
    </xf>
    <xf numFmtId="1" fontId="3" fillId="2" borderId="11" xfId="0" applyNumberFormat="1" applyFont="1" applyFill="1" applyBorder="1" applyAlignment="1">
      <alignment horizontal="right"/>
    </xf>
    <xf numFmtId="1" fontId="3" fillId="2" borderId="12" xfId="0" applyNumberFormat="1" applyFont="1" applyFill="1" applyBorder="1" applyAlignment="1">
      <alignment horizontal="right"/>
    </xf>
    <xf numFmtId="1" fontId="5" fillId="0" borderId="57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 horizontal="right"/>
    </xf>
    <xf numFmtId="1" fontId="3" fillId="0" borderId="25" xfId="0" applyNumberFormat="1" applyFont="1" applyFill="1" applyBorder="1" applyAlignment="1">
      <alignment horizontal="right"/>
    </xf>
    <xf numFmtId="0" fontId="4" fillId="2" borderId="58" xfId="0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" fontId="5" fillId="0" borderId="59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 horizontal="right"/>
    </xf>
    <xf numFmtId="1" fontId="3" fillId="0" borderId="22" xfId="0" applyNumberFormat="1" applyFont="1" applyFill="1" applyBorder="1" applyAlignment="1">
      <alignment horizontal="right"/>
    </xf>
    <xf numFmtId="1" fontId="5" fillId="0" borderId="60" xfId="0" applyNumberFormat="1" applyFont="1" applyFill="1" applyBorder="1" applyAlignment="1">
      <alignment/>
    </xf>
    <xf numFmtId="1" fontId="4" fillId="0" borderId="6" xfId="0" applyNumberFormat="1" applyFont="1" applyBorder="1" applyAlignment="1">
      <alignment/>
    </xf>
    <xf numFmtId="1" fontId="5" fillId="0" borderId="61" xfId="0" applyNumberFormat="1" applyFont="1" applyBorder="1" applyAlignment="1">
      <alignment/>
    </xf>
    <xf numFmtId="1" fontId="6" fillId="0" borderId="62" xfId="0" applyNumberFormat="1" applyFont="1" applyFill="1" applyBorder="1" applyAlignment="1">
      <alignment/>
    </xf>
    <xf numFmtId="1" fontId="6" fillId="0" borderId="63" xfId="0" applyNumberFormat="1" applyFont="1" applyFill="1" applyBorder="1" applyAlignment="1">
      <alignment/>
    </xf>
    <xf numFmtId="1" fontId="4" fillId="0" borderId="64" xfId="0" applyNumberFormat="1" applyFont="1" applyFill="1" applyBorder="1" applyAlignment="1">
      <alignment/>
    </xf>
    <xf numFmtId="1" fontId="4" fillId="0" borderId="65" xfId="0" applyNumberFormat="1" applyFont="1" applyFill="1" applyBorder="1" applyAlignment="1">
      <alignment/>
    </xf>
    <xf numFmtId="1" fontId="4" fillId="0" borderId="66" xfId="0" applyNumberFormat="1" applyFont="1" applyFill="1" applyBorder="1" applyAlignment="1">
      <alignment/>
    </xf>
    <xf numFmtId="1" fontId="4" fillId="0" borderId="67" xfId="0" applyNumberFormat="1" applyFont="1" applyFill="1" applyBorder="1" applyAlignment="1">
      <alignment/>
    </xf>
    <xf numFmtId="0" fontId="4" fillId="0" borderId="68" xfId="0" applyFont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5" fillId="0" borderId="50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4" fillId="0" borderId="69" xfId="0" applyNumberFormat="1" applyFont="1" applyFill="1" applyBorder="1" applyAlignment="1">
      <alignment horizontal="right"/>
    </xf>
    <xf numFmtId="1" fontId="4" fillId="0" borderId="70" xfId="0" applyNumberFormat="1" applyFont="1" applyFill="1" applyBorder="1" applyAlignment="1">
      <alignment horizontal="right"/>
    </xf>
    <xf numFmtId="1" fontId="4" fillId="0" borderId="71" xfId="0" applyNumberFormat="1" applyFont="1" applyFill="1" applyBorder="1" applyAlignment="1">
      <alignment horizontal="right"/>
    </xf>
    <xf numFmtId="1" fontId="4" fillId="0" borderId="72" xfId="0" applyNumberFormat="1" applyFont="1" applyFill="1" applyBorder="1" applyAlignment="1">
      <alignment horizontal="right"/>
    </xf>
    <xf numFmtId="1" fontId="3" fillId="0" borderId="71" xfId="0" applyNumberFormat="1" applyFont="1" applyFill="1" applyBorder="1" applyAlignment="1">
      <alignment horizontal="right"/>
    </xf>
    <xf numFmtId="1" fontId="3" fillId="0" borderId="73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/>
    </xf>
    <xf numFmtId="1" fontId="4" fillId="0" borderId="74" xfId="0" applyNumberFormat="1" applyFont="1" applyFill="1" applyBorder="1" applyAlignment="1">
      <alignment horizontal="right"/>
    </xf>
    <xf numFmtId="1" fontId="4" fillId="0" borderId="75" xfId="0" applyNumberFormat="1" applyFont="1" applyFill="1" applyBorder="1" applyAlignment="1">
      <alignment horizontal="right"/>
    </xf>
    <xf numFmtId="1" fontId="3" fillId="0" borderId="76" xfId="0" applyNumberFormat="1" applyFont="1" applyFill="1" applyBorder="1" applyAlignment="1">
      <alignment horizontal="right"/>
    </xf>
    <xf numFmtId="1" fontId="3" fillId="0" borderId="77" xfId="0" applyNumberFormat="1" applyFont="1" applyFill="1" applyBorder="1" applyAlignment="1">
      <alignment horizontal="right"/>
    </xf>
    <xf numFmtId="1" fontId="4" fillId="0" borderId="59" xfId="0" applyNumberFormat="1" applyFont="1" applyBorder="1" applyAlignment="1">
      <alignment/>
    </xf>
    <xf numFmtId="1" fontId="4" fillId="0" borderId="78" xfId="0" applyNumberFormat="1" applyFont="1" applyBorder="1" applyAlignment="1">
      <alignment/>
    </xf>
    <xf numFmtId="1" fontId="5" fillId="0" borderId="79" xfId="0" applyNumberFormat="1" applyFont="1" applyFill="1" applyBorder="1" applyAlignment="1">
      <alignment/>
    </xf>
    <xf numFmtId="1" fontId="6" fillId="0" borderId="80" xfId="0" applyNumberFormat="1" applyFont="1" applyFill="1" applyBorder="1" applyAlignment="1">
      <alignment/>
    </xf>
    <xf numFmtId="1" fontId="4" fillId="0" borderId="81" xfId="0" applyNumberFormat="1" applyFont="1" applyFill="1" applyBorder="1" applyAlignment="1">
      <alignment horizontal="right"/>
    </xf>
    <xf numFmtId="1" fontId="4" fillId="0" borderId="82" xfId="0" applyNumberFormat="1" applyFont="1" applyFill="1" applyBorder="1" applyAlignment="1">
      <alignment horizontal="right"/>
    </xf>
    <xf numFmtId="1" fontId="3" fillId="0" borderId="83" xfId="0" applyNumberFormat="1" applyFont="1" applyFill="1" applyBorder="1" applyAlignment="1">
      <alignment horizontal="right"/>
    </xf>
    <xf numFmtId="1" fontId="3" fillId="0" borderId="84" xfId="0" applyNumberFormat="1" applyFont="1" applyFill="1" applyBorder="1" applyAlignment="1">
      <alignment horizontal="right"/>
    </xf>
    <xf numFmtId="0" fontId="4" fillId="0" borderId="85" xfId="0" applyFont="1" applyBorder="1" applyAlignment="1">
      <alignment/>
    </xf>
    <xf numFmtId="1" fontId="12" fillId="0" borderId="86" xfId="0" applyNumberFormat="1" applyFont="1" applyBorder="1" applyAlignment="1">
      <alignment horizontal="center" vertical="center"/>
    </xf>
    <xf numFmtId="1" fontId="0" fillId="0" borderId="87" xfId="0" applyNumberFormat="1" applyFont="1" applyBorder="1" applyAlignment="1">
      <alignment horizontal="center" vertical="center"/>
    </xf>
    <xf numFmtId="1" fontId="12" fillId="0" borderId="88" xfId="0" applyNumberFormat="1" applyFont="1" applyBorder="1" applyAlignment="1">
      <alignment horizontal="center"/>
    </xf>
    <xf numFmtId="1" fontId="12" fillId="0" borderId="89" xfId="0" applyNumberFormat="1" applyFont="1" applyBorder="1" applyAlignment="1">
      <alignment horizontal="center"/>
    </xf>
    <xf numFmtId="1" fontId="0" fillId="0" borderId="90" xfId="0" applyNumberFormat="1" applyFont="1" applyBorder="1" applyAlignment="1">
      <alignment horizontal="center"/>
    </xf>
    <xf numFmtId="1" fontId="13" fillId="2" borderId="91" xfId="0" applyNumberFormat="1" applyFont="1" applyFill="1" applyBorder="1" applyAlignment="1">
      <alignment horizontal="center" vertical="center"/>
    </xf>
    <xf numFmtId="1" fontId="13" fillId="2" borderId="8" xfId="0" applyNumberFormat="1" applyFont="1" applyFill="1" applyBorder="1" applyAlignment="1">
      <alignment horizontal="right" vertical="center"/>
    </xf>
    <xf numFmtId="1" fontId="13" fillId="2" borderId="9" xfId="0" applyNumberFormat="1" applyFont="1" applyFill="1" applyBorder="1" applyAlignment="1">
      <alignment horizontal="right" vertical="center"/>
    </xf>
    <xf numFmtId="1" fontId="12" fillId="2" borderId="50" xfId="0" applyNumberFormat="1" applyFont="1" applyFill="1" applyBorder="1" applyAlignment="1">
      <alignment horizontal="center"/>
    </xf>
    <xf numFmtId="1" fontId="12" fillId="2" borderId="92" xfId="0" applyNumberFormat="1" applyFont="1" applyFill="1" applyBorder="1" applyAlignment="1">
      <alignment horizontal="center"/>
    </xf>
    <xf numFmtId="1" fontId="12" fillId="2" borderId="93" xfId="0" applyNumberFormat="1" applyFont="1" applyFill="1" applyBorder="1" applyAlignment="1">
      <alignment horizontal="center"/>
    </xf>
    <xf numFmtId="1" fontId="2" fillId="2" borderId="94" xfId="0" applyNumberFormat="1" applyFont="1" applyFill="1" applyBorder="1" applyAlignment="1">
      <alignment horizontal="right"/>
    </xf>
    <xf numFmtId="1" fontId="12" fillId="0" borderId="46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right" vertical="center"/>
    </xf>
    <xf numFmtId="1" fontId="12" fillId="0" borderId="16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right"/>
    </xf>
    <xf numFmtId="1" fontId="12" fillId="0" borderId="95" xfId="0" applyNumberFormat="1" applyFont="1" applyFill="1" applyBorder="1" applyAlignment="1">
      <alignment horizontal="right"/>
    </xf>
    <xf numFmtId="1" fontId="12" fillId="0" borderId="75" xfId="0" applyNumberFormat="1" applyFont="1" applyFill="1" applyBorder="1" applyAlignment="1">
      <alignment horizontal="right"/>
    </xf>
    <xf numFmtId="1" fontId="12" fillId="0" borderId="96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/>
    </xf>
    <xf numFmtId="1" fontId="13" fillId="0" borderId="15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 horizontal="left"/>
    </xf>
    <xf numFmtId="1" fontId="0" fillId="0" borderId="95" xfId="0" applyNumberFormat="1" applyFont="1" applyBorder="1" applyAlignment="1">
      <alignment horizontal="left"/>
    </xf>
    <xf numFmtId="1" fontId="0" fillId="0" borderId="75" xfId="0" applyNumberFormat="1" applyFont="1" applyBorder="1" applyAlignment="1">
      <alignment horizontal="right"/>
    </xf>
    <xf numFmtId="1" fontId="0" fillId="0" borderId="96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0" fillId="0" borderId="95" xfId="0" applyBorder="1" applyAlignment="1">
      <alignment/>
    </xf>
    <xf numFmtId="1" fontId="0" fillId="0" borderId="75" xfId="0" applyNumberFormat="1" applyFont="1" applyFill="1" applyBorder="1" applyAlignment="1">
      <alignment horizontal="right"/>
    </xf>
    <xf numFmtId="1" fontId="0" fillId="0" borderId="96" xfId="0" applyNumberFormat="1" applyFont="1" applyFill="1" applyBorder="1" applyAlignment="1">
      <alignment horizontal="right"/>
    </xf>
    <xf numFmtId="1" fontId="0" fillId="0" borderId="46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 horizontal="left"/>
    </xf>
    <xf numFmtId="1" fontId="0" fillId="0" borderId="95" xfId="0" applyNumberFormat="1" applyFont="1" applyFill="1" applyBorder="1" applyAlignment="1">
      <alignment horizontal="left"/>
    </xf>
    <xf numFmtId="1" fontId="14" fillId="0" borderId="46" xfId="0" applyNumberFormat="1" applyFont="1" applyFill="1" applyBorder="1" applyAlignment="1">
      <alignment/>
    </xf>
    <xf numFmtId="1" fontId="15" fillId="2" borderId="46" xfId="0" applyNumberFormat="1" applyFont="1" applyFill="1" applyBorder="1" applyAlignment="1">
      <alignment horizontal="center"/>
    </xf>
    <xf numFmtId="1" fontId="13" fillId="2" borderId="15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/>
    </xf>
    <xf numFmtId="1" fontId="0" fillId="2" borderId="15" xfId="0" applyNumberFormat="1" applyFont="1" applyFill="1" applyBorder="1" applyAlignment="1">
      <alignment horizontal="left"/>
    </xf>
    <xf numFmtId="1" fontId="0" fillId="2" borderId="97" xfId="0" applyNumberFormat="1" applyFont="1" applyFill="1" applyBorder="1" applyAlignment="1">
      <alignment horizontal="left"/>
    </xf>
    <xf numFmtId="1" fontId="0" fillId="2" borderId="98" xfId="0" applyNumberFormat="1" applyFont="1" applyFill="1" applyBorder="1" applyAlignment="1">
      <alignment horizontal="right"/>
    </xf>
    <xf numFmtId="1" fontId="13" fillId="2" borderId="99" xfId="0" applyNumberFormat="1" applyFont="1" applyFill="1" applyBorder="1" applyAlignment="1">
      <alignment horizontal="right"/>
    </xf>
    <xf numFmtId="1" fontId="14" fillId="0" borderId="13" xfId="0" applyNumberFormat="1" applyFont="1" applyFill="1" applyBorder="1" applyAlignment="1">
      <alignment/>
    </xf>
    <xf numFmtId="1" fontId="0" fillId="0" borderId="13" xfId="0" applyNumberFormat="1" applyBorder="1" applyAlignment="1">
      <alignment/>
    </xf>
    <xf numFmtId="1" fontId="0" fillId="0" borderId="15" xfId="0" applyNumberFormat="1" applyFont="1" applyFill="1" applyBorder="1" applyAlignment="1">
      <alignment horizontal="left"/>
    </xf>
    <xf numFmtId="1" fontId="13" fillId="2" borderId="46" xfId="0" applyNumberFormat="1" applyFont="1" applyFill="1" applyBorder="1" applyAlignment="1">
      <alignment horizontal="center"/>
    </xf>
    <xf numFmtId="1" fontId="13" fillId="2" borderId="46" xfId="0" applyNumberFormat="1" applyFont="1" applyFill="1" applyBorder="1" applyAlignment="1">
      <alignment horizontal="center" wrapText="1"/>
    </xf>
    <xf numFmtId="1" fontId="0" fillId="0" borderId="95" xfId="0" applyNumberFormat="1" applyBorder="1" applyAlignment="1">
      <alignment horizontal="left"/>
    </xf>
    <xf numFmtId="1" fontId="0" fillId="0" borderId="75" xfId="0" applyNumberFormat="1" applyBorder="1" applyAlignment="1">
      <alignment horizontal="right"/>
    </xf>
    <xf numFmtId="1" fontId="0" fillId="0" borderId="96" xfId="0" applyNumberFormat="1" applyBorder="1" applyAlignment="1">
      <alignment horizontal="right"/>
    </xf>
    <xf numFmtId="1" fontId="0" fillId="3" borderId="13" xfId="0" applyNumberFormat="1" applyFont="1" applyFill="1" applyBorder="1" applyAlignment="1">
      <alignment horizontal="left"/>
    </xf>
    <xf numFmtId="1" fontId="5" fillId="3" borderId="15" xfId="0" applyNumberFormat="1" applyFont="1" applyFill="1" applyBorder="1" applyAlignment="1">
      <alignment horizontal="left"/>
    </xf>
    <xf numFmtId="1" fontId="0" fillId="3" borderId="95" xfId="0" applyNumberFormat="1" applyFill="1" applyBorder="1" applyAlignment="1">
      <alignment horizontal="left"/>
    </xf>
    <xf numFmtId="1" fontId="0" fillId="3" borderId="75" xfId="0" applyNumberFormat="1" applyFill="1" applyBorder="1" applyAlignment="1">
      <alignment horizontal="right"/>
    </xf>
    <xf numFmtId="1" fontId="0" fillId="3" borderId="96" xfId="0" applyNumberFormat="1" applyFill="1" applyBorder="1" applyAlignment="1">
      <alignment horizontal="right"/>
    </xf>
    <xf numFmtId="1" fontId="16" fillId="0" borderId="15" xfId="0" applyNumberFormat="1" applyFont="1" applyBorder="1" applyAlignment="1">
      <alignment horizontal="left"/>
    </xf>
    <xf numFmtId="1" fontId="17" fillId="0" borderId="95" xfId="0" applyNumberFormat="1" applyFont="1" applyBorder="1" applyAlignment="1">
      <alignment horizontal="left"/>
    </xf>
    <xf numFmtId="1" fontId="17" fillId="0" borderId="75" xfId="0" applyNumberFormat="1" applyFont="1" applyBorder="1" applyAlignment="1">
      <alignment horizontal="right"/>
    </xf>
    <xf numFmtId="49" fontId="17" fillId="0" borderId="96" xfId="0" applyNumberFormat="1" applyFont="1" applyBorder="1" applyAlignment="1">
      <alignment horizontal="right"/>
    </xf>
    <xf numFmtId="1" fontId="16" fillId="0" borderId="15" xfId="0" applyNumberFormat="1" applyFont="1" applyFill="1" applyBorder="1" applyAlignment="1">
      <alignment horizontal="left"/>
    </xf>
    <xf numFmtId="1" fontId="17" fillId="0" borderId="95" xfId="0" applyNumberFormat="1" applyFont="1" applyFill="1" applyBorder="1" applyAlignment="1">
      <alignment horizontal="left"/>
    </xf>
    <xf numFmtId="1" fontId="0" fillId="0" borderId="46" xfId="0" applyNumberFormat="1" applyFill="1" applyBorder="1" applyAlignment="1">
      <alignment/>
    </xf>
    <xf numFmtId="1" fontId="0" fillId="0" borderId="46" xfId="0" applyNumberFormat="1" applyBorder="1" applyAlignment="1">
      <alignment/>
    </xf>
    <xf numFmtId="1" fontId="13" fillId="2" borderId="17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/>
    </xf>
    <xf numFmtId="1" fontId="0" fillId="2" borderId="18" xfId="0" applyNumberFormat="1" applyFont="1" applyFill="1" applyBorder="1" applyAlignment="1">
      <alignment horizontal="left"/>
    </xf>
    <xf numFmtId="1" fontId="0" fillId="2" borderId="18" xfId="0" applyNumberFormat="1" applyFill="1" applyBorder="1" applyAlignment="1">
      <alignment horizontal="right"/>
    </xf>
    <xf numFmtId="1" fontId="0" fillId="2" borderId="54" xfId="0" applyNumberFormat="1" applyFill="1" applyBorder="1" applyAlignment="1">
      <alignment horizontal="right"/>
    </xf>
    <xf numFmtId="1" fontId="13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left"/>
    </xf>
    <xf numFmtId="1" fontId="0" fillId="0" borderId="18" xfId="0" applyNumberFormat="1" applyBorder="1" applyAlignment="1">
      <alignment horizontal="right"/>
    </xf>
    <xf numFmtId="1" fontId="0" fillId="0" borderId="54" xfId="0" applyNumberFormat="1" applyBorder="1" applyAlignment="1">
      <alignment horizontal="right"/>
    </xf>
    <xf numFmtId="1" fontId="0" fillId="0" borderId="100" xfId="0" applyNumberFormat="1" applyFill="1" applyBorder="1" applyAlignment="1">
      <alignment/>
    </xf>
    <xf numFmtId="1" fontId="13" fillId="0" borderId="101" xfId="0" applyNumberFormat="1" applyFont="1" applyFill="1" applyBorder="1" applyAlignment="1">
      <alignment horizontal="center" vertical="center"/>
    </xf>
    <xf numFmtId="1" fontId="12" fillId="0" borderId="102" xfId="0" applyNumberFormat="1" applyFont="1" applyFill="1" applyBorder="1" applyAlignment="1">
      <alignment/>
    </xf>
    <xf numFmtId="1" fontId="0" fillId="0" borderId="87" xfId="0" applyNumberFormat="1" applyFont="1" applyFill="1" applyBorder="1" applyAlignment="1">
      <alignment horizontal="left"/>
    </xf>
    <xf numFmtId="1" fontId="0" fillId="0" borderId="103" xfId="0" applyNumberFormat="1" applyFont="1" applyFill="1" applyBorder="1" applyAlignment="1">
      <alignment horizontal="left"/>
    </xf>
    <xf numFmtId="1" fontId="0" fillId="0" borderId="103" xfId="0" applyNumberFormat="1" applyBorder="1" applyAlignment="1">
      <alignment horizontal="right"/>
    </xf>
    <xf numFmtId="1" fontId="0" fillId="0" borderId="104" xfId="0" applyNumberFormat="1" applyBorder="1" applyAlignment="1">
      <alignment horizontal="right"/>
    </xf>
    <xf numFmtId="1" fontId="13" fillId="0" borderId="105" xfId="0" applyNumberFormat="1" applyFont="1" applyBorder="1" applyAlignment="1">
      <alignment/>
    </xf>
    <xf numFmtId="1" fontId="2" fillId="0" borderId="105" xfId="0" applyNumberFormat="1" applyFont="1" applyFill="1" applyBorder="1" applyAlignment="1">
      <alignment horizontal="center"/>
    </xf>
    <xf numFmtId="1" fontId="2" fillId="0" borderId="106" xfId="0" applyNumberFormat="1" applyFont="1" applyFill="1" applyBorder="1" applyAlignment="1">
      <alignment/>
    </xf>
    <xf numFmtId="1" fontId="2" fillId="0" borderId="107" xfId="0" applyNumberFormat="1" applyFont="1" applyFill="1" applyBorder="1" applyAlignment="1">
      <alignment horizontal="left"/>
    </xf>
    <xf numFmtId="1" fontId="2" fillId="0" borderId="108" xfId="0" applyNumberFormat="1" applyFont="1" applyFill="1" applyBorder="1" applyAlignment="1">
      <alignment horizontal="left"/>
    </xf>
    <xf numFmtId="1" fontId="2" fillId="0" borderId="109" xfId="0" applyNumberFormat="1" applyFont="1" applyFill="1" applyBorder="1" applyAlignment="1">
      <alignment/>
    </xf>
    <xf numFmtId="0" fontId="5" fillId="0" borderId="11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54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4" fillId="0" borderId="112" xfId="0" applyNumberFormat="1" applyFont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1" fontId="4" fillId="0" borderId="113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left" vertical="center"/>
    </xf>
    <xf numFmtId="1" fontId="0" fillId="0" borderId="114" xfId="0" applyNumberFormat="1" applyFont="1" applyBorder="1" applyAlignment="1">
      <alignment horizontal="center" vertical="center"/>
    </xf>
    <xf numFmtId="1" fontId="0" fillId="0" borderId="48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12" fillId="0" borderId="115" xfId="0" applyNumberFormat="1" applyFont="1" applyBorder="1" applyAlignment="1">
      <alignment horizontal="center" vertical="center"/>
    </xf>
    <xf numFmtId="1" fontId="12" fillId="0" borderId="116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0" fillId="0" borderId="42" xfId="0" applyNumberFormat="1" applyFont="1" applyBorder="1" applyAlignment="1">
      <alignment horizontal="center" vertical="center"/>
    </xf>
    <xf numFmtId="1" fontId="0" fillId="0" borderId="117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11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12" fillId="0" borderId="0" xfId="0" applyNumberFormat="1" applyFont="1" applyBorder="1" applyAlignment="1">
      <alignment horizontal="center" vertical="center"/>
    </xf>
    <xf numFmtId="1" fontId="0" fillId="0" borderId="119" xfId="0" applyNumberFormat="1" applyFont="1" applyBorder="1" applyAlignment="1">
      <alignment horizontal="center" vertical="center"/>
    </xf>
    <xf numFmtId="1" fontId="12" fillId="0" borderId="120" xfId="0" applyNumberFormat="1" applyFont="1" applyBorder="1" applyAlignment="1">
      <alignment horizontal="center" vertical="center"/>
    </xf>
    <xf numFmtId="1" fontId="0" fillId="0" borderId="121" xfId="0" applyNumberFormat="1" applyFont="1" applyBorder="1" applyAlignment="1">
      <alignment horizontal="center" vertical="center"/>
    </xf>
    <xf numFmtId="1" fontId="12" fillId="0" borderId="103" xfId="0" applyNumberFormat="1" applyFont="1" applyBorder="1" applyAlignment="1">
      <alignment horizontal="center"/>
    </xf>
    <xf numFmtId="1" fontId="12" fillId="0" borderId="102" xfId="0" applyNumberFormat="1" applyFont="1" applyBorder="1" applyAlignment="1">
      <alignment horizontal="center"/>
    </xf>
    <xf numFmtId="1" fontId="13" fillId="2" borderId="10" xfId="0" applyNumberFormat="1" applyFont="1" applyFill="1" applyBorder="1" applyAlignment="1">
      <alignment horizontal="center" vertical="center"/>
    </xf>
    <xf numFmtId="1" fontId="12" fillId="2" borderId="14" xfId="0" applyNumberFormat="1" applyFont="1" applyFill="1" applyBorder="1" applyAlignment="1">
      <alignment horizontal="center"/>
    </xf>
    <xf numFmtId="1" fontId="12" fillId="2" borderId="51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1" fontId="12" fillId="0" borderId="18" xfId="0" applyNumberFormat="1" applyFont="1" applyFill="1" applyBorder="1" applyAlignment="1">
      <alignment horizontal="right"/>
    </xf>
    <xf numFmtId="1" fontId="12" fillId="0" borderId="16" xfId="0" applyNumberFormat="1" applyFont="1" applyFill="1" applyBorder="1" applyAlignment="1">
      <alignment horizontal="right"/>
    </xf>
    <xf numFmtId="1" fontId="12" fillId="0" borderId="99" xfId="0" applyNumberFormat="1" applyFont="1" applyFill="1" applyBorder="1" applyAlignment="1">
      <alignment horizontal="right"/>
    </xf>
    <xf numFmtId="1" fontId="0" fillId="0" borderId="122" xfId="0" applyNumberFormat="1" applyFont="1" applyFill="1" applyBorder="1" applyAlignment="1">
      <alignment/>
    </xf>
    <xf numFmtId="1" fontId="0" fillId="0" borderId="18" xfId="0" applyNumberFormat="1" applyFont="1" applyBorder="1" applyAlignment="1">
      <alignment horizontal="left"/>
    </xf>
    <xf numFmtId="1" fontId="0" fillId="0" borderId="16" xfId="0" applyNumberFormat="1" applyFont="1" applyBorder="1" applyAlignment="1">
      <alignment horizontal="right"/>
    </xf>
    <xf numFmtId="1" fontId="0" fillId="0" borderId="99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" fontId="0" fillId="0" borderId="16" xfId="0" applyNumberFormat="1" applyFont="1" applyFill="1" applyBorder="1" applyAlignment="1">
      <alignment horizontal="right"/>
    </xf>
    <xf numFmtId="1" fontId="0" fillId="0" borderId="99" xfId="0" applyNumberFormat="1" applyFont="1" applyFill="1" applyBorder="1" applyAlignment="1">
      <alignment horizontal="right"/>
    </xf>
    <xf numFmtId="1" fontId="0" fillId="0" borderId="17" xfId="0" applyNumberFormat="1" applyFont="1" applyFill="1" applyBorder="1" applyAlignment="1">
      <alignment/>
    </xf>
    <xf numFmtId="1" fontId="0" fillId="0" borderId="98" xfId="0" applyNumberFormat="1" applyFont="1" applyFill="1" applyBorder="1" applyAlignment="1">
      <alignment horizontal="left"/>
    </xf>
    <xf numFmtId="1" fontId="0" fillId="0" borderId="98" xfId="0" applyNumberFormat="1" applyFont="1" applyFill="1" applyBorder="1" applyAlignment="1">
      <alignment horizontal="right"/>
    </xf>
    <xf numFmtId="1" fontId="0" fillId="0" borderId="99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left"/>
    </xf>
    <xf numFmtId="1" fontId="0" fillId="0" borderId="16" xfId="0" applyNumberFormat="1" applyFont="1" applyFill="1" applyBorder="1" applyAlignment="1">
      <alignment horizontal="right"/>
    </xf>
    <xf numFmtId="1" fontId="14" fillId="0" borderId="17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left"/>
    </xf>
    <xf numFmtId="0" fontId="0" fillId="0" borderId="99" xfId="0" applyNumberFormat="1" applyFont="1" applyFill="1" applyBorder="1" applyAlignment="1">
      <alignment horizontal="right"/>
    </xf>
    <xf numFmtId="1" fontId="15" fillId="2" borderId="17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right"/>
    </xf>
    <xf numFmtId="1" fontId="14" fillId="0" borderId="122" xfId="0" applyNumberFormat="1" applyFont="1" applyFill="1" applyBorder="1" applyAlignment="1">
      <alignment/>
    </xf>
    <xf numFmtId="1" fontId="4" fillId="0" borderId="1" xfId="0" applyNumberFormat="1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1" fontId="0" fillId="0" borderId="2" xfId="0" applyNumberFormat="1" applyFont="1" applyFill="1" applyBorder="1" applyAlignment="1">
      <alignment horizontal="right" vertical="center"/>
    </xf>
    <xf numFmtId="1" fontId="0" fillId="0" borderId="123" xfId="0" applyNumberFormat="1" applyFont="1" applyFill="1" applyBorder="1" applyAlignment="1">
      <alignment horizontal="right" vertical="center"/>
    </xf>
    <xf numFmtId="1" fontId="4" fillId="0" borderId="50" xfId="0" applyNumberFormat="1" applyFont="1" applyBorder="1" applyAlignment="1">
      <alignment horizontal="left" vertical="center"/>
    </xf>
    <xf numFmtId="1" fontId="0" fillId="0" borderId="93" xfId="0" applyNumberFormat="1" applyFont="1" applyBorder="1" applyAlignment="1">
      <alignment horizontal="left" vertical="center"/>
    </xf>
    <xf numFmtId="1" fontId="0" fillId="0" borderId="93" xfId="0" applyNumberFormat="1" applyFont="1" applyFill="1" applyBorder="1" applyAlignment="1">
      <alignment horizontal="right" vertical="center"/>
    </xf>
    <xf numFmtId="1" fontId="0" fillId="0" borderId="94" xfId="0" applyNumberFormat="1" applyFont="1" applyFill="1" applyBorder="1" applyAlignment="1">
      <alignment horizontal="right" vertical="center"/>
    </xf>
    <xf numFmtId="1" fontId="0" fillId="0" borderId="122" xfId="0" applyNumberFormat="1" applyBorder="1" applyAlignment="1">
      <alignment/>
    </xf>
    <xf numFmtId="1" fontId="4" fillId="0" borderId="15" xfId="0" applyNumberFormat="1" applyFont="1" applyBorder="1" applyAlignment="1">
      <alignment horizontal="left"/>
    </xf>
    <xf numFmtId="1" fontId="0" fillId="0" borderId="98" xfId="0" applyNumberFormat="1" applyFont="1" applyBorder="1" applyAlignment="1">
      <alignment horizontal="left"/>
    </xf>
    <xf numFmtId="0" fontId="0" fillId="0" borderId="98" xfId="0" applyNumberFormat="1" applyFont="1" applyBorder="1" applyAlignment="1">
      <alignment horizontal="right"/>
    </xf>
    <xf numFmtId="0" fontId="0" fillId="0" borderId="99" xfId="0" applyNumberFormat="1" applyFont="1" applyBorder="1" applyAlignment="1">
      <alignment horizontal="right"/>
    </xf>
    <xf numFmtId="1" fontId="13" fillId="2" borderId="17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1" fontId="20" fillId="0" borderId="18" xfId="0" applyNumberFormat="1" applyFont="1" applyFill="1" applyBorder="1" applyAlignment="1">
      <alignment horizontal="left"/>
    </xf>
    <xf numFmtId="1" fontId="21" fillId="0" borderId="16" xfId="0" applyNumberFormat="1" applyFont="1" applyFill="1" applyBorder="1" applyAlignment="1">
      <alignment horizontal="right"/>
    </xf>
    <xf numFmtId="49" fontId="20" fillId="0" borderId="99" xfId="0" applyNumberFormat="1" applyFont="1" applyFill="1" applyBorder="1" applyAlignment="1">
      <alignment horizontal="right"/>
    </xf>
    <xf numFmtId="1" fontId="13" fillId="2" borderId="17" xfId="0" applyNumberFormat="1" applyFont="1" applyFill="1" applyBorder="1" applyAlignment="1">
      <alignment horizontal="center" wrapText="1"/>
    </xf>
    <xf numFmtId="1" fontId="20" fillId="0" borderId="16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1" fontId="0" fillId="0" borderId="34" xfId="0" applyNumberFormat="1" applyBorder="1" applyAlignment="1">
      <alignment horizontal="left"/>
    </xf>
    <xf numFmtId="1" fontId="0" fillId="0" borderId="3" xfId="0" applyNumberFormat="1" applyBorder="1" applyAlignment="1">
      <alignment horizontal="right"/>
    </xf>
    <xf numFmtId="1" fontId="0" fillId="0" borderId="123" xfId="0" applyNumberFormat="1" applyBorder="1" applyAlignment="1">
      <alignment horizontal="right"/>
    </xf>
    <xf numFmtId="1" fontId="5" fillId="0" borderId="41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42" xfId="0" applyNumberFormat="1" applyBorder="1" applyAlignment="1">
      <alignment horizontal="right"/>
    </xf>
    <xf numFmtId="1" fontId="0" fillId="0" borderId="124" xfId="0" applyNumberFormat="1" applyBorder="1" applyAlignment="1">
      <alignment horizontal="right"/>
    </xf>
    <xf numFmtId="1" fontId="5" fillId="0" borderId="50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/>
    </xf>
    <xf numFmtId="1" fontId="0" fillId="0" borderId="51" xfId="0" applyNumberFormat="1" applyFont="1" applyFill="1" applyBorder="1" applyAlignment="1">
      <alignment horizontal="right"/>
    </xf>
    <xf numFmtId="1" fontId="0" fillId="0" borderId="94" xfId="0" applyNumberFormat="1" applyFont="1" applyFill="1" applyBorder="1" applyAlignment="1">
      <alignment horizontal="right"/>
    </xf>
    <xf numFmtId="1" fontId="0" fillId="3" borderId="122" xfId="0" applyNumberFormat="1" applyFont="1" applyFill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0" fillId="0" borderId="2" xfId="0" applyNumberFormat="1" applyFont="1" applyBorder="1" applyAlignment="1">
      <alignment horizontal="left"/>
    </xf>
    <xf numFmtId="1" fontId="0" fillId="0" borderId="2" xfId="0" applyNumberFormat="1" applyFont="1" applyBorder="1" applyAlignment="1">
      <alignment horizontal="right"/>
    </xf>
    <xf numFmtId="1" fontId="0" fillId="0" borderId="123" xfId="0" applyNumberFormat="1" applyFont="1" applyBorder="1" applyAlignment="1">
      <alignment horizontal="right"/>
    </xf>
    <xf numFmtId="1" fontId="5" fillId="0" borderId="50" xfId="0" applyNumberFormat="1" applyFont="1" applyBorder="1" applyAlignment="1">
      <alignment horizontal="left"/>
    </xf>
    <xf numFmtId="1" fontId="0" fillId="0" borderId="93" xfId="0" applyNumberFormat="1" applyFont="1" applyBorder="1" applyAlignment="1">
      <alignment horizontal="left"/>
    </xf>
    <xf numFmtId="1" fontId="0" fillId="0" borderId="93" xfId="0" applyNumberFormat="1" applyFont="1" applyBorder="1" applyAlignment="1">
      <alignment horizontal="right"/>
    </xf>
    <xf numFmtId="1" fontId="0" fillId="0" borderId="94" xfId="0" applyNumberFormat="1" applyFont="1" applyBorder="1" applyAlignment="1">
      <alignment horizontal="right"/>
    </xf>
    <xf numFmtId="1" fontId="5" fillId="0" borderId="1" xfId="0" applyNumberFormat="1" applyFont="1" applyFill="1" applyBorder="1" applyAlignment="1">
      <alignment horizontal="left"/>
    </xf>
    <xf numFmtId="1" fontId="0" fillId="0" borderId="2" xfId="0" applyNumberFormat="1" applyFont="1" applyFill="1" applyBorder="1" applyAlignment="1">
      <alignment horizontal="left"/>
    </xf>
    <xf numFmtId="1" fontId="0" fillId="0" borderId="2" xfId="0" applyNumberFormat="1" applyFont="1" applyFill="1" applyBorder="1" applyAlignment="1">
      <alignment horizontal="right"/>
    </xf>
    <xf numFmtId="1" fontId="0" fillId="0" borderId="123" xfId="0" applyNumberFormat="1" applyFont="1" applyFill="1" applyBorder="1" applyAlignment="1">
      <alignment horizontal="right"/>
    </xf>
    <xf numFmtId="1" fontId="5" fillId="0" borderId="50" xfId="0" applyNumberFormat="1" applyFont="1" applyFill="1" applyBorder="1" applyAlignment="1">
      <alignment horizontal="left"/>
    </xf>
    <xf numFmtId="1" fontId="0" fillId="0" borderId="93" xfId="0" applyNumberFormat="1" applyFont="1" applyFill="1" applyBorder="1" applyAlignment="1">
      <alignment horizontal="left"/>
    </xf>
    <xf numFmtId="1" fontId="0" fillId="0" borderId="93" xfId="0" applyNumberFormat="1" applyFont="1" applyFill="1" applyBorder="1" applyAlignment="1">
      <alignment horizontal="right"/>
    </xf>
    <xf numFmtId="1" fontId="0" fillId="0" borderId="94" xfId="0" applyNumberFormat="1" applyFont="1" applyFill="1" applyBorder="1" applyAlignment="1">
      <alignment horizontal="right"/>
    </xf>
    <xf numFmtId="1" fontId="17" fillId="0" borderId="18" xfId="0" applyNumberFormat="1" applyFont="1" applyFill="1" applyBorder="1" applyAlignment="1">
      <alignment horizontal="left"/>
    </xf>
    <xf numFmtId="1" fontId="17" fillId="0" borderId="16" xfId="0" applyNumberFormat="1" applyFont="1" applyBorder="1" applyAlignment="1">
      <alignment horizontal="right"/>
    </xf>
    <xf numFmtId="49" fontId="17" fillId="0" borderId="99" xfId="0" applyNumberFormat="1" applyFont="1" applyBorder="1" applyAlignment="1">
      <alignment horizontal="right"/>
    </xf>
    <xf numFmtId="1" fontId="0" fillId="0" borderId="17" xfId="0" applyNumberFormat="1" applyFill="1" applyBorder="1" applyAlignment="1">
      <alignment/>
    </xf>
    <xf numFmtId="49" fontId="22" fillId="0" borderId="15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left"/>
    </xf>
    <xf numFmtId="49" fontId="23" fillId="0" borderId="16" xfId="0" applyNumberFormat="1" applyFont="1" applyBorder="1" applyAlignment="1">
      <alignment horizontal="right"/>
    </xf>
    <xf numFmtId="49" fontId="23" fillId="0" borderId="99" xfId="0" applyNumberFormat="1" applyFont="1" applyBorder="1" applyAlignment="1">
      <alignment horizontal="right"/>
    </xf>
    <xf numFmtId="1" fontId="0" fillId="0" borderId="17" xfId="0" applyNumberFormat="1" applyBorder="1" applyAlignment="1">
      <alignment/>
    </xf>
    <xf numFmtId="1" fontId="0" fillId="0" borderId="16" xfId="0" applyNumberFormat="1" applyBorder="1" applyAlignment="1">
      <alignment horizontal="right"/>
    </xf>
    <xf numFmtId="1" fontId="0" fillId="0" borderId="99" xfId="0" applyNumberFormat="1" applyBorder="1" applyAlignment="1">
      <alignment horizontal="right"/>
    </xf>
    <xf numFmtId="1" fontId="0" fillId="2" borderId="16" xfId="0" applyNumberFormat="1" applyFill="1" applyBorder="1" applyAlignment="1">
      <alignment horizontal="right"/>
    </xf>
    <xf numFmtId="1" fontId="0" fillId="2" borderId="99" xfId="0" applyNumberFormat="1" applyFill="1" applyBorder="1" applyAlignment="1">
      <alignment horizontal="right"/>
    </xf>
    <xf numFmtId="1" fontId="0" fillId="0" borderId="101" xfId="0" applyNumberFormat="1" applyFill="1" applyBorder="1" applyAlignment="1">
      <alignment/>
    </xf>
    <xf numFmtId="1" fontId="0" fillId="0" borderId="102" xfId="0" applyNumberFormat="1" applyBorder="1" applyAlignment="1">
      <alignment horizontal="right"/>
    </xf>
    <xf numFmtId="1" fontId="0" fillId="0" borderId="90" xfId="0" applyNumberFormat="1" applyBorder="1" applyAlignment="1">
      <alignment horizontal="right"/>
    </xf>
    <xf numFmtId="1" fontId="2" fillId="0" borderId="125" xfId="0" applyNumberFormat="1" applyFont="1" applyFill="1" applyBorder="1" applyAlignment="1">
      <alignment horizontal="left"/>
    </xf>
    <xf numFmtId="1" fontId="2" fillId="0" borderId="12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workbookViewId="0" topLeftCell="A1">
      <selection activeCell="A3" sqref="A3:Y3"/>
    </sheetView>
  </sheetViews>
  <sheetFormatPr defaultColWidth="9.00390625" defaultRowHeight="12.75"/>
  <cols>
    <col min="1" max="1" width="12.625" style="0" customWidth="1"/>
    <col min="2" max="2" width="41.00390625" style="0" bestFit="1" customWidth="1"/>
    <col min="3" max="4" width="4.625" style="0" bestFit="1" customWidth="1"/>
    <col min="5" max="5" width="3.625" style="0" bestFit="1" customWidth="1"/>
    <col min="6" max="6" width="4.00390625" style="0" bestFit="1" customWidth="1"/>
    <col min="7" max="8" width="2.625" style="0" bestFit="1" customWidth="1"/>
    <col min="9" max="9" width="3.25390625" style="0" bestFit="1" customWidth="1"/>
    <col min="10" max="10" width="3.625" style="0" bestFit="1" customWidth="1"/>
    <col min="11" max="11" width="4.00390625" style="0" bestFit="1" customWidth="1"/>
    <col min="12" max="13" width="2.625" style="0" bestFit="1" customWidth="1"/>
    <col min="14" max="14" width="3.25390625" style="0" bestFit="1" customWidth="1"/>
    <col min="15" max="15" width="3.625" style="0" bestFit="1" customWidth="1"/>
    <col min="16" max="16" width="4.00390625" style="0" bestFit="1" customWidth="1"/>
    <col min="17" max="18" width="2.625" style="0" bestFit="1" customWidth="1"/>
    <col min="19" max="19" width="3.25390625" style="0" bestFit="1" customWidth="1"/>
    <col min="20" max="20" width="3.625" style="0" bestFit="1" customWidth="1"/>
    <col min="21" max="21" width="4.00390625" style="0" bestFit="1" customWidth="1"/>
    <col min="22" max="23" width="2.625" style="0" bestFit="1" customWidth="1"/>
    <col min="24" max="24" width="3.625" style="0" bestFit="1" customWidth="1"/>
    <col min="25" max="25" width="13.875" style="0" customWidth="1"/>
  </cols>
  <sheetData>
    <row r="1" spans="1:25" ht="15.75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ht="15.75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</row>
    <row r="3" spans="1:25" ht="12.75">
      <c r="A3" s="271" t="s">
        <v>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5" ht="12.75">
      <c r="A4" s="272" t="s">
        <v>3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</row>
    <row r="5" spans="1:25" ht="13.5" thickBot="1">
      <c r="A5" s="268" t="s">
        <v>4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</row>
    <row r="6" spans="1:25" ht="13.5" thickTop="1">
      <c r="A6" s="273" t="s">
        <v>5</v>
      </c>
      <c r="B6" s="275" t="s">
        <v>6</v>
      </c>
      <c r="C6" s="277" t="s">
        <v>7</v>
      </c>
      <c r="D6" s="278"/>
      <c r="E6" s="279" t="s">
        <v>8</v>
      </c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80"/>
      <c r="Y6" s="258" t="s">
        <v>9</v>
      </c>
    </row>
    <row r="7" spans="1:25" ht="12.75">
      <c r="A7" s="274"/>
      <c r="B7" s="276"/>
      <c r="C7" s="263" t="s">
        <v>10</v>
      </c>
      <c r="D7" s="265" t="s">
        <v>11</v>
      </c>
      <c r="E7" s="260" t="s">
        <v>12</v>
      </c>
      <c r="F7" s="261"/>
      <c r="G7" s="261"/>
      <c r="H7" s="261"/>
      <c r="I7" s="262"/>
      <c r="J7" s="260" t="s">
        <v>13</v>
      </c>
      <c r="K7" s="261"/>
      <c r="L7" s="261"/>
      <c r="M7" s="261"/>
      <c r="N7" s="262"/>
      <c r="O7" s="260" t="s">
        <v>14</v>
      </c>
      <c r="P7" s="261"/>
      <c r="Q7" s="261"/>
      <c r="R7" s="261"/>
      <c r="S7" s="262"/>
      <c r="T7" s="260" t="s">
        <v>15</v>
      </c>
      <c r="U7" s="261"/>
      <c r="V7" s="261"/>
      <c r="W7" s="261"/>
      <c r="X7" s="267"/>
      <c r="Y7" s="259"/>
    </row>
    <row r="8" spans="1:25" ht="13.5" thickBot="1">
      <c r="A8" s="274"/>
      <c r="B8" s="276"/>
      <c r="C8" s="264"/>
      <c r="D8" s="266"/>
      <c r="E8" s="1" t="s">
        <v>16</v>
      </c>
      <c r="F8" s="2" t="s">
        <v>17</v>
      </c>
      <c r="G8" s="3" t="s">
        <v>18</v>
      </c>
      <c r="H8" s="3" t="s">
        <v>19</v>
      </c>
      <c r="I8" s="4" t="s">
        <v>20</v>
      </c>
      <c r="J8" s="1" t="s">
        <v>16</v>
      </c>
      <c r="K8" s="2" t="s">
        <v>17</v>
      </c>
      <c r="L8" s="3" t="s">
        <v>18</v>
      </c>
      <c r="M8" s="3" t="s">
        <v>19</v>
      </c>
      <c r="N8" s="4" t="s">
        <v>20</v>
      </c>
      <c r="O8" s="1" t="s">
        <v>16</v>
      </c>
      <c r="P8" s="2" t="s">
        <v>17</v>
      </c>
      <c r="Q8" s="3" t="s">
        <v>18</v>
      </c>
      <c r="R8" s="3" t="s">
        <v>19</v>
      </c>
      <c r="S8" s="4" t="s">
        <v>20</v>
      </c>
      <c r="T8" s="1" t="s">
        <v>16</v>
      </c>
      <c r="U8" s="2" t="s">
        <v>17</v>
      </c>
      <c r="V8" s="3" t="s">
        <v>18</v>
      </c>
      <c r="W8" s="3" t="s">
        <v>19</v>
      </c>
      <c r="X8" s="5" t="s">
        <v>20</v>
      </c>
      <c r="Y8" s="6"/>
    </row>
    <row r="9" spans="1:25" ht="13.5" thickTop="1">
      <c r="A9" s="7"/>
      <c r="B9" s="8" t="s">
        <v>21</v>
      </c>
      <c r="C9" s="9">
        <f>SUM(E9:G9,J9:L9,O9:Q9,T9:V9)</f>
        <v>13</v>
      </c>
      <c r="D9" s="10">
        <f aca="true" t="shared" si="0" ref="D9:X9">SUM(D11:D16)</f>
        <v>16</v>
      </c>
      <c r="E9" s="11">
        <f t="shared" si="0"/>
        <v>3</v>
      </c>
      <c r="F9" s="12">
        <f t="shared" si="0"/>
        <v>1</v>
      </c>
      <c r="G9" s="12">
        <f t="shared" si="0"/>
        <v>0</v>
      </c>
      <c r="H9" s="12">
        <f t="shared" si="0"/>
        <v>0</v>
      </c>
      <c r="I9" s="13">
        <f t="shared" si="0"/>
        <v>6</v>
      </c>
      <c r="J9" s="11">
        <f t="shared" si="0"/>
        <v>1</v>
      </c>
      <c r="K9" s="12">
        <f t="shared" si="0"/>
        <v>1</v>
      </c>
      <c r="L9" s="12">
        <f t="shared" si="0"/>
        <v>0</v>
      </c>
      <c r="M9" s="12">
        <f t="shared" si="0"/>
        <v>0</v>
      </c>
      <c r="N9" s="13">
        <f t="shared" si="0"/>
        <v>2</v>
      </c>
      <c r="O9" s="11">
        <f t="shared" si="0"/>
        <v>0</v>
      </c>
      <c r="P9" s="12">
        <f t="shared" si="0"/>
        <v>2</v>
      </c>
      <c r="Q9" s="12">
        <f t="shared" si="0"/>
        <v>0</v>
      </c>
      <c r="R9" s="12">
        <f t="shared" si="0"/>
        <v>0</v>
      </c>
      <c r="S9" s="13">
        <f t="shared" si="0"/>
        <v>3</v>
      </c>
      <c r="T9" s="11">
        <f t="shared" si="0"/>
        <v>1</v>
      </c>
      <c r="U9" s="12">
        <f t="shared" si="0"/>
        <v>4</v>
      </c>
      <c r="V9" s="12">
        <f t="shared" si="0"/>
        <v>0</v>
      </c>
      <c r="W9" s="12">
        <f t="shared" si="0"/>
        <v>0</v>
      </c>
      <c r="X9" s="13">
        <f t="shared" si="0"/>
        <v>5</v>
      </c>
      <c r="Y9" s="14"/>
    </row>
    <row r="10" spans="1:25" ht="12.75">
      <c r="A10" s="15"/>
      <c r="B10" s="16" t="s">
        <v>22</v>
      </c>
      <c r="C10" s="17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  <c r="Y10" s="22"/>
    </row>
    <row r="11" spans="1:25" ht="12.75">
      <c r="A11" s="23" t="s">
        <v>23</v>
      </c>
      <c r="B11" s="24" t="s">
        <v>24</v>
      </c>
      <c r="C11" s="17">
        <f>SUM(E11:G11,J11:L11,O11:Q11,T11:V11)</f>
        <v>2</v>
      </c>
      <c r="D11" s="25">
        <f>SUM(I11,N11,S11,X11)</f>
        <v>3</v>
      </c>
      <c r="E11" s="26">
        <v>2</v>
      </c>
      <c r="F11" s="27">
        <v>0</v>
      </c>
      <c r="G11" s="27">
        <v>0</v>
      </c>
      <c r="H11" s="27" t="s">
        <v>25</v>
      </c>
      <c r="I11" s="28">
        <v>3</v>
      </c>
      <c r="J11" s="29"/>
      <c r="K11" s="30"/>
      <c r="L11" s="30"/>
      <c r="M11" s="30"/>
      <c r="N11" s="31"/>
      <c r="O11" s="29"/>
      <c r="P11" s="30"/>
      <c r="Q11" s="30"/>
      <c r="R11" s="30"/>
      <c r="S11" s="31"/>
      <c r="T11" s="29"/>
      <c r="U11" s="30"/>
      <c r="V11" s="30"/>
      <c r="W11" s="30"/>
      <c r="X11" s="32"/>
      <c r="Y11" s="33"/>
    </row>
    <row r="12" spans="1:25" ht="12.75">
      <c r="A12" s="23" t="s">
        <v>26</v>
      </c>
      <c r="B12" s="34" t="s">
        <v>27</v>
      </c>
      <c r="C12" s="17">
        <f>SUM(E12:G12,J12:L12,O12:Q12,T12:V12)</f>
        <v>2</v>
      </c>
      <c r="D12" s="25">
        <f>SUM(I12,N12,S12,X12)</f>
        <v>2</v>
      </c>
      <c r="E12" s="29"/>
      <c r="F12" s="30"/>
      <c r="G12" s="30"/>
      <c r="H12" s="30"/>
      <c r="I12" s="31"/>
      <c r="J12" s="35">
        <v>1</v>
      </c>
      <c r="K12" s="36">
        <v>1</v>
      </c>
      <c r="L12" s="36">
        <v>0</v>
      </c>
      <c r="M12" s="36" t="s">
        <v>28</v>
      </c>
      <c r="N12" s="37">
        <v>2</v>
      </c>
      <c r="O12" s="38"/>
      <c r="P12" s="39"/>
      <c r="Q12" s="39"/>
      <c r="R12" s="39"/>
      <c r="S12" s="40"/>
      <c r="T12" s="38"/>
      <c r="U12" s="39"/>
      <c r="V12" s="39"/>
      <c r="W12" s="39"/>
      <c r="X12" s="41"/>
      <c r="Y12" s="42"/>
    </row>
    <row r="13" spans="1:25" ht="12.75">
      <c r="A13" s="23" t="s">
        <v>29</v>
      </c>
      <c r="B13" s="34" t="s">
        <v>30</v>
      </c>
      <c r="C13" s="17">
        <f>SUM(E13:G13,J13:L13,O13:Q13,T13:V13)</f>
        <v>2</v>
      </c>
      <c r="D13" s="25">
        <f>SUM(I13,N13,S13,X13)</f>
        <v>3</v>
      </c>
      <c r="E13" s="38">
        <v>1</v>
      </c>
      <c r="F13" s="39">
        <v>1</v>
      </c>
      <c r="G13" s="39">
        <v>0</v>
      </c>
      <c r="H13" s="39" t="s">
        <v>28</v>
      </c>
      <c r="I13" s="40">
        <v>3</v>
      </c>
      <c r="J13" s="38"/>
      <c r="K13" s="39"/>
      <c r="L13" s="39"/>
      <c r="M13" s="39"/>
      <c r="N13" s="40"/>
      <c r="O13" s="38"/>
      <c r="P13" s="39"/>
      <c r="Q13" s="39"/>
      <c r="R13" s="39"/>
      <c r="S13" s="40"/>
      <c r="T13" s="38"/>
      <c r="U13" s="39"/>
      <c r="V13" s="39"/>
      <c r="W13" s="39"/>
      <c r="X13" s="41"/>
      <c r="Y13" s="42"/>
    </row>
    <row r="14" spans="1:25" ht="12.75">
      <c r="A14" s="23" t="s">
        <v>31</v>
      </c>
      <c r="B14" s="43" t="s">
        <v>32</v>
      </c>
      <c r="C14" s="44">
        <f>SUM(E14:G14,J14:L14,O14:Q14,T14:V14)</f>
        <v>2</v>
      </c>
      <c r="D14" s="45">
        <f>SUM(I14,N14,S14,X14)</f>
        <v>3</v>
      </c>
      <c r="E14" s="46"/>
      <c r="F14" s="47"/>
      <c r="G14" s="47"/>
      <c r="H14" s="47"/>
      <c r="I14" s="48"/>
      <c r="J14" s="46"/>
      <c r="K14" s="47"/>
      <c r="L14" s="47"/>
      <c r="M14" s="47"/>
      <c r="N14" s="48"/>
      <c r="O14" s="46">
        <v>0</v>
      </c>
      <c r="P14" s="47">
        <v>2</v>
      </c>
      <c r="Q14" s="47">
        <v>0</v>
      </c>
      <c r="R14" s="47" t="s">
        <v>28</v>
      </c>
      <c r="S14" s="48">
        <v>3</v>
      </c>
      <c r="T14" s="46"/>
      <c r="U14" s="47"/>
      <c r="V14" s="47"/>
      <c r="W14" s="47"/>
      <c r="X14" s="49"/>
      <c r="Y14" s="50"/>
    </row>
    <row r="15" spans="1:25" ht="12.75">
      <c r="A15" s="23"/>
      <c r="B15" s="51" t="s">
        <v>33</v>
      </c>
      <c r="C15" s="17"/>
      <c r="D15" s="25"/>
      <c r="E15" s="52"/>
      <c r="F15" s="53"/>
      <c r="G15" s="53"/>
      <c r="H15" s="53"/>
      <c r="I15" s="20"/>
      <c r="J15" s="53"/>
      <c r="K15" s="53"/>
      <c r="L15" s="53"/>
      <c r="M15" s="53"/>
      <c r="N15" s="20"/>
      <c r="O15" s="53"/>
      <c r="P15" s="53"/>
      <c r="Q15" s="53"/>
      <c r="R15" s="53"/>
      <c r="S15" s="20"/>
      <c r="T15" s="53"/>
      <c r="U15" s="53"/>
      <c r="V15" s="53"/>
      <c r="W15" s="53"/>
      <c r="X15" s="21"/>
      <c r="Y15" s="22"/>
    </row>
    <row r="16" spans="1:25" ht="13.5" thickBot="1">
      <c r="A16" s="54" t="s">
        <v>34</v>
      </c>
      <c r="B16" s="55" t="s">
        <v>35</v>
      </c>
      <c r="C16" s="56">
        <f aca="true" t="shared" si="1" ref="C16:C48">SUM(E16:G16,J16:L16,O16:Q16,T16:V16)</f>
        <v>5</v>
      </c>
      <c r="D16" s="57">
        <f>SUM(I16,N16,S16,X16)</f>
        <v>5</v>
      </c>
      <c r="E16" s="58"/>
      <c r="F16" s="59"/>
      <c r="G16" s="59"/>
      <c r="H16" s="59"/>
      <c r="I16" s="60"/>
      <c r="J16" s="61"/>
      <c r="K16" s="62"/>
      <c r="L16" s="62"/>
      <c r="M16" s="62"/>
      <c r="N16" s="63"/>
      <c r="O16" s="58"/>
      <c r="P16" s="59"/>
      <c r="Q16" s="59"/>
      <c r="R16" s="59"/>
      <c r="S16" s="60"/>
      <c r="T16" s="58">
        <v>1</v>
      </c>
      <c r="U16" s="59">
        <v>4</v>
      </c>
      <c r="V16" s="59">
        <v>0</v>
      </c>
      <c r="W16" s="59" t="s">
        <v>25</v>
      </c>
      <c r="X16" s="64">
        <v>5</v>
      </c>
      <c r="Y16" s="65"/>
    </row>
    <row r="17" spans="1:25" ht="13.5" thickTop="1">
      <c r="A17" s="66"/>
      <c r="B17" s="67" t="s">
        <v>36</v>
      </c>
      <c r="C17" s="9">
        <f t="shared" si="1"/>
        <v>12</v>
      </c>
      <c r="D17" s="68">
        <f aca="true" t="shared" si="2" ref="D17:X17">SUM(D18:D20)</f>
        <v>12</v>
      </c>
      <c r="E17" s="69">
        <f t="shared" si="2"/>
        <v>1</v>
      </c>
      <c r="F17" s="70">
        <f t="shared" si="2"/>
        <v>1</v>
      </c>
      <c r="G17" s="70">
        <f t="shared" si="2"/>
        <v>2</v>
      </c>
      <c r="H17" s="70">
        <f t="shared" si="2"/>
        <v>0</v>
      </c>
      <c r="I17" s="71">
        <f t="shared" si="2"/>
        <v>4</v>
      </c>
      <c r="J17" s="69">
        <f t="shared" si="2"/>
        <v>0</v>
      </c>
      <c r="K17" s="70">
        <f t="shared" si="2"/>
        <v>4</v>
      </c>
      <c r="L17" s="70">
        <f t="shared" si="2"/>
        <v>0</v>
      </c>
      <c r="M17" s="70">
        <f t="shared" si="2"/>
        <v>0</v>
      </c>
      <c r="N17" s="71">
        <f t="shared" si="2"/>
        <v>4</v>
      </c>
      <c r="O17" s="69">
        <f t="shared" si="2"/>
        <v>0</v>
      </c>
      <c r="P17" s="70">
        <f t="shared" si="2"/>
        <v>4</v>
      </c>
      <c r="Q17" s="70">
        <f t="shared" si="2"/>
        <v>0</v>
      </c>
      <c r="R17" s="70">
        <f t="shared" si="2"/>
        <v>0</v>
      </c>
      <c r="S17" s="71">
        <f t="shared" si="2"/>
        <v>4</v>
      </c>
      <c r="T17" s="69">
        <f t="shared" si="2"/>
        <v>0</v>
      </c>
      <c r="U17" s="70">
        <f t="shared" si="2"/>
        <v>0</v>
      </c>
      <c r="V17" s="70">
        <f t="shared" si="2"/>
        <v>0</v>
      </c>
      <c r="W17" s="70">
        <f t="shared" si="2"/>
        <v>0</v>
      </c>
      <c r="X17" s="71">
        <f t="shared" si="2"/>
        <v>0</v>
      </c>
      <c r="Y17" s="72"/>
    </row>
    <row r="18" spans="1:25" ht="12.75">
      <c r="A18" s="73" t="s">
        <v>37</v>
      </c>
      <c r="B18" s="74" t="s">
        <v>38</v>
      </c>
      <c r="C18" s="17">
        <f t="shared" si="1"/>
        <v>4</v>
      </c>
      <c r="D18" s="25">
        <f>SUM(I18,N18,S18,X18)</f>
        <v>4</v>
      </c>
      <c r="E18" s="58">
        <v>1</v>
      </c>
      <c r="F18" s="59">
        <v>1</v>
      </c>
      <c r="G18" s="59">
        <v>2</v>
      </c>
      <c r="H18" s="59" t="s">
        <v>28</v>
      </c>
      <c r="I18" s="60">
        <v>4</v>
      </c>
      <c r="J18" s="58"/>
      <c r="K18" s="59"/>
      <c r="L18" s="59"/>
      <c r="M18" s="59"/>
      <c r="N18" s="60"/>
      <c r="O18" s="58"/>
      <c r="P18" s="59"/>
      <c r="Q18" s="59"/>
      <c r="R18" s="59"/>
      <c r="S18" s="60"/>
      <c r="T18" s="58"/>
      <c r="U18" s="59"/>
      <c r="V18" s="59"/>
      <c r="W18" s="59"/>
      <c r="X18" s="64"/>
      <c r="Y18" s="33"/>
    </row>
    <row r="19" spans="1:25" ht="12.75">
      <c r="A19" s="75" t="s">
        <v>39</v>
      </c>
      <c r="B19" s="76" t="s">
        <v>40</v>
      </c>
      <c r="C19" s="17">
        <f t="shared" si="1"/>
        <v>4</v>
      </c>
      <c r="D19" s="25">
        <f>SUM(I19,N19,S19,X19)</f>
        <v>4</v>
      </c>
      <c r="E19" s="35"/>
      <c r="F19" s="36"/>
      <c r="G19" s="36"/>
      <c r="H19" s="36"/>
      <c r="I19" s="37"/>
      <c r="J19" s="35">
        <v>0</v>
      </c>
      <c r="K19" s="36">
        <v>4</v>
      </c>
      <c r="L19" s="36">
        <v>0</v>
      </c>
      <c r="M19" s="36" t="s">
        <v>28</v>
      </c>
      <c r="N19" s="37">
        <v>4</v>
      </c>
      <c r="O19" s="35"/>
      <c r="P19" s="36"/>
      <c r="Q19" s="36"/>
      <c r="R19" s="36"/>
      <c r="S19" s="37"/>
      <c r="T19" s="35"/>
      <c r="U19" s="36"/>
      <c r="V19" s="36"/>
      <c r="W19" s="36"/>
      <c r="X19" s="77"/>
      <c r="Y19" s="78" t="s">
        <v>37</v>
      </c>
    </row>
    <row r="20" spans="1:25" ht="13.5" thickBot="1">
      <c r="A20" s="79" t="s">
        <v>41</v>
      </c>
      <c r="B20" s="80" t="s">
        <v>42</v>
      </c>
      <c r="C20" s="44">
        <f t="shared" si="1"/>
        <v>4</v>
      </c>
      <c r="D20" s="45">
        <f>SUM(I20,N20,S20,X20)</f>
        <v>4</v>
      </c>
      <c r="E20" s="58"/>
      <c r="F20" s="59"/>
      <c r="G20" s="59"/>
      <c r="H20" s="59"/>
      <c r="I20" s="60"/>
      <c r="J20" s="58"/>
      <c r="K20" s="59"/>
      <c r="L20" s="59"/>
      <c r="M20" s="59"/>
      <c r="N20" s="60"/>
      <c r="O20" s="58">
        <v>0</v>
      </c>
      <c r="P20" s="59">
        <v>4</v>
      </c>
      <c r="Q20" s="59">
        <v>0</v>
      </c>
      <c r="R20" s="59" t="s">
        <v>28</v>
      </c>
      <c r="S20" s="60">
        <v>4</v>
      </c>
      <c r="T20" s="58"/>
      <c r="U20" s="59"/>
      <c r="V20" s="59"/>
      <c r="W20" s="59"/>
      <c r="X20" s="64"/>
      <c r="Y20" s="81"/>
    </row>
    <row r="21" spans="1:25" ht="13.5" thickTop="1">
      <c r="A21" s="66"/>
      <c r="B21" s="82" t="s">
        <v>43</v>
      </c>
      <c r="C21" s="9">
        <f t="shared" si="1"/>
        <v>17</v>
      </c>
      <c r="D21" s="68">
        <f aca="true" t="shared" si="3" ref="D21:X21">SUM(D22:D25)</f>
        <v>17</v>
      </c>
      <c r="E21" s="69">
        <f t="shared" si="3"/>
        <v>2</v>
      </c>
      <c r="F21" s="70">
        <f t="shared" si="3"/>
        <v>3</v>
      </c>
      <c r="G21" s="70">
        <f t="shared" si="3"/>
        <v>0</v>
      </c>
      <c r="H21" s="70">
        <f t="shared" si="3"/>
        <v>0</v>
      </c>
      <c r="I21" s="71">
        <f t="shared" si="3"/>
        <v>5</v>
      </c>
      <c r="J21" s="69">
        <f t="shared" si="3"/>
        <v>1</v>
      </c>
      <c r="K21" s="70">
        <f t="shared" si="3"/>
        <v>1</v>
      </c>
      <c r="L21" s="70">
        <f t="shared" si="3"/>
        <v>0</v>
      </c>
      <c r="M21" s="70">
        <f t="shared" si="3"/>
        <v>0</v>
      </c>
      <c r="N21" s="71">
        <f t="shared" si="3"/>
        <v>2</v>
      </c>
      <c r="O21" s="69">
        <f t="shared" si="3"/>
        <v>3</v>
      </c>
      <c r="P21" s="70">
        <f t="shared" si="3"/>
        <v>2</v>
      </c>
      <c r="Q21" s="70">
        <f t="shared" si="3"/>
        <v>0</v>
      </c>
      <c r="R21" s="70">
        <f t="shared" si="3"/>
        <v>0</v>
      </c>
      <c r="S21" s="71">
        <f t="shared" si="3"/>
        <v>5</v>
      </c>
      <c r="T21" s="69">
        <f t="shared" si="3"/>
        <v>2</v>
      </c>
      <c r="U21" s="70">
        <f t="shared" si="3"/>
        <v>3</v>
      </c>
      <c r="V21" s="70">
        <f t="shared" si="3"/>
        <v>0</v>
      </c>
      <c r="W21" s="70">
        <f t="shared" si="3"/>
        <v>0</v>
      </c>
      <c r="X21" s="71">
        <f t="shared" si="3"/>
        <v>5</v>
      </c>
      <c r="Y21" s="72"/>
    </row>
    <row r="22" spans="1:25" ht="12.75">
      <c r="A22" s="23" t="s">
        <v>44</v>
      </c>
      <c r="B22" s="34" t="s">
        <v>45</v>
      </c>
      <c r="C22" s="83">
        <f t="shared" si="1"/>
        <v>5</v>
      </c>
      <c r="D22" s="84">
        <f>SUM(I22,N22,S22,X22)</f>
        <v>5</v>
      </c>
      <c r="E22" s="29">
        <v>2</v>
      </c>
      <c r="F22" s="30">
        <v>3</v>
      </c>
      <c r="G22" s="30">
        <v>0</v>
      </c>
      <c r="H22" s="30" t="s">
        <v>25</v>
      </c>
      <c r="I22" s="31">
        <v>5</v>
      </c>
      <c r="J22" s="29"/>
      <c r="K22" s="30"/>
      <c r="L22" s="30"/>
      <c r="M22" s="30"/>
      <c r="N22" s="31"/>
      <c r="O22" s="29"/>
      <c r="P22" s="30"/>
      <c r="Q22" s="30"/>
      <c r="R22" s="30"/>
      <c r="S22" s="31"/>
      <c r="T22" s="29"/>
      <c r="U22" s="30"/>
      <c r="V22" s="30"/>
      <c r="W22" s="30"/>
      <c r="X22" s="32"/>
      <c r="Y22" s="33"/>
    </row>
    <row r="23" spans="1:25" ht="12.75">
      <c r="A23" s="23" t="s">
        <v>46</v>
      </c>
      <c r="B23" s="85" t="s">
        <v>47</v>
      </c>
      <c r="C23" s="17">
        <f t="shared" si="1"/>
        <v>2</v>
      </c>
      <c r="D23" s="25">
        <f>SUM(I23,N23,S23,X23)</f>
        <v>2</v>
      </c>
      <c r="E23" s="29"/>
      <c r="F23" s="30"/>
      <c r="G23" s="30"/>
      <c r="H23" s="30"/>
      <c r="I23" s="31"/>
      <c r="J23" s="29">
        <v>1</v>
      </c>
      <c r="K23" s="30">
        <v>1</v>
      </c>
      <c r="L23" s="30">
        <v>0</v>
      </c>
      <c r="M23" s="30" t="s">
        <v>28</v>
      </c>
      <c r="N23" s="31">
        <v>2</v>
      </c>
      <c r="O23" s="29"/>
      <c r="P23" s="30"/>
      <c r="Q23" s="30"/>
      <c r="R23" s="30"/>
      <c r="S23" s="31"/>
      <c r="T23" s="29"/>
      <c r="U23" s="30"/>
      <c r="V23" s="30"/>
      <c r="W23" s="30"/>
      <c r="X23" s="32"/>
      <c r="Y23" s="42"/>
    </row>
    <row r="24" spans="1:25" ht="12.75">
      <c r="A24" s="86" t="s">
        <v>48</v>
      </c>
      <c r="B24" s="74" t="s">
        <v>49</v>
      </c>
      <c r="C24" s="17">
        <f t="shared" si="1"/>
        <v>5</v>
      </c>
      <c r="D24" s="25">
        <f>SUM(I24,N24,S24,X24)</f>
        <v>5</v>
      </c>
      <c r="E24" s="38"/>
      <c r="F24" s="39"/>
      <c r="G24" s="39"/>
      <c r="H24" s="39"/>
      <c r="I24" s="40"/>
      <c r="J24" s="38"/>
      <c r="K24" s="39"/>
      <c r="L24" s="39"/>
      <c r="M24" s="39"/>
      <c r="N24" s="87"/>
      <c r="O24" s="38">
        <v>3</v>
      </c>
      <c r="P24" s="39">
        <v>2</v>
      </c>
      <c r="Q24" s="39">
        <v>0</v>
      </c>
      <c r="R24" s="39" t="s">
        <v>25</v>
      </c>
      <c r="S24" s="40">
        <v>5</v>
      </c>
      <c r="T24" s="29"/>
      <c r="U24" s="30"/>
      <c r="V24" s="30"/>
      <c r="W24" s="30"/>
      <c r="X24" s="32"/>
      <c r="Y24" s="42"/>
    </row>
    <row r="25" spans="1:25" ht="13.5" thickBot="1">
      <c r="A25" s="88" t="s">
        <v>50</v>
      </c>
      <c r="B25" s="55" t="s">
        <v>51</v>
      </c>
      <c r="C25" s="44">
        <f t="shared" si="1"/>
        <v>5</v>
      </c>
      <c r="D25" s="45">
        <f>SUM(I25,N25,S25,X25)</f>
        <v>5</v>
      </c>
      <c r="E25" s="89"/>
      <c r="F25" s="90"/>
      <c r="G25" s="47"/>
      <c r="H25" s="47"/>
      <c r="I25" s="48"/>
      <c r="J25" s="46"/>
      <c r="K25" s="47"/>
      <c r="L25" s="47"/>
      <c r="M25" s="47"/>
      <c r="N25" s="48"/>
      <c r="O25" s="46"/>
      <c r="P25" s="47"/>
      <c r="Q25" s="47"/>
      <c r="R25" s="47"/>
      <c r="S25" s="48"/>
      <c r="T25" s="46">
        <v>2</v>
      </c>
      <c r="U25" s="47">
        <v>3</v>
      </c>
      <c r="V25" s="47">
        <v>0</v>
      </c>
      <c r="W25" s="47" t="s">
        <v>25</v>
      </c>
      <c r="X25" s="49">
        <v>5</v>
      </c>
      <c r="Y25" s="91" t="s">
        <v>48</v>
      </c>
    </row>
    <row r="26" spans="1:25" ht="13.5" thickTop="1">
      <c r="A26" s="66"/>
      <c r="B26" s="92" t="s">
        <v>52</v>
      </c>
      <c r="C26" s="9">
        <f t="shared" si="1"/>
        <v>15</v>
      </c>
      <c r="D26" s="93">
        <f aca="true" t="shared" si="4" ref="D26:X26">SUM(D27:D30)</f>
        <v>18</v>
      </c>
      <c r="E26" s="69">
        <f t="shared" si="4"/>
        <v>4</v>
      </c>
      <c r="F26" s="70">
        <f t="shared" si="4"/>
        <v>4</v>
      </c>
      <c r="G26" s="70">
        <f t="shared" si="4"/>
        <v>1</v>
      </c>
      <c r="H26" s="70">
        <f t="shared" si="4"/>
        <v>0</v>
      </c>
      <c r="I26" s="71">
        <f t="shared" si="4"/>
        <v>10</v>
      </c>
      <c r="J26" s="69">
        <f t="shared" si="4"/>
        <v>6</v>
      </c>
      <c r="K26" s="70">
        <f t="shared" si="4"/>
        <v>0</v>
      </c>
      <c r="L26" s="70">
        <f t="shared" si="4"/>
        <v>0</v>
      </c>
      <c r="M26" s="70">
        <f t="shared" si="4"/>
        <v>0</v>
      </c>
      <c r="N26" s="71">
        <f t="shared" si="4"/>
        <v>8</v>
      </c>
      <c r="O26" s="69">
        <f t="shared" si="4"/>
        <v>0</v>
      </c>
      <c r="P26" s="70">
        <f t="shared" si="4"/>
        <v>0</v>
      </c>
      <c r="Q26" s="70">
        <f t="shared" si="4"/>
        <v>0</v>
      </c>
      <c r="R26" s="70">
        <f t="shared" si="4"/>
        <v>0</v>
      </c>
      <c r="S26" s="71">
        <f t="shared" si="4"/>
        <v>0</v>
      </c>
      <c r="T26" s="69">
        <f t="shared" si="4"/>
        <v>0</v>
      </c>
      <c r="U26" s="70">
        <f t="shared" si="4"/>
        <v>0</v>
      </c>
      <c r="V26" s="70">
        <f t="shared" si="4"/>
        <v>0</v>
      </c>
      <c r="W26" s="70">
        <f t="shared" si="4"/>
        <v>0</v>
      </c>
      <c r="X26" s="71">
        <f t="shared" si="4"/>
        <v>0</v>
      </c>
      <c r="Y26" s="72"/>
    </row>
    <row r="27" spans="1:25" ht="12.75">
      <c r="A27" s="23" t="s">
        <v>53</v>
      </c>
      <c r="B27" s="34" t="s">
        <v>54</v>
      </c>
      <c r="C27" s="83">
        <f t="shared" si="1"/>
        <v>4</v>
      </c>
      <c r="D27" s="84">
        <f>SUM(I27,N27,S27,X27)</f>
        <v>5</v>
      </c>
      <c r="E27" s="29">
        <v>2</v>
      </c>
      <c r="F27" s="30">
        <v>2</v>
      </c>
      <c r="G27" s="30">
        <v>0</v>
      </c>
      <c r="H27" s="30" t="s">
        <v>25</v>
      </c>
      <c r="I27" s="31">
        <v>5</v>
      </c>
      <c r="J27" s="29"/>
      <c r="K27" s="30"/>
      <c r="L27" s="30"/>
      <c r="M27" s="30"/>
      <c r="N27" s="31"/>
      <c r="O27" s="29"/>
      <c r="P27" s="30"/>
      <c r="Q27" s="30"/>
      <c r="R27" s="30"/>
      <c r="S27" s="31"/>
      <c r="T27" s="29"/>
      <c r="U27" s="30"/>
      <c r="V27" s="30"/>
      <c r="W27" s="30"/>
      <c r="X27" s="32"/>
      <c r="Y27" s="33"/>
    </row>
    <row r="28" spans="1:25" ht="12.75">
      <c r="A28" s="23" t="s">
        <v>55</v>
      </c>
      <c r="B28" s="43" t="s">
        <v>56</v>
      </c>
      <c r="C28" s="17">
        <f t="shared" si="1"/>
        <v>3</v>
      </c>
      <c r="D28" s="25">
        <f>SUM(I28,N28,S28,X28)</f>
        <v>5</v>
      </c>
      <c r="E28" s="46"/>
      <c r="F28" s="47"/>
      <c r="G28" s="47"/>
      <c r="H28" s="47"/>
      <c r="I28" s="48"/>
      <c r="J28" s="46">
        <v>3</v>
      </c>
      <c r="K28" s="47">
        <v>0</v>
      </c>
      <c r="L28" s="47">
        <v>0</v>
      </c>
      <c r="M28" s="47" t="s">
        <v>25</v>
      </c>
      <c r="N28" s="48">
        <v>5</v>
      </c>
      <c r="O28" s="46"/>
      <c r="P28" s="47"/>
      <c r="Q28" s="47"/>
      <c r="R28" s="47"/>
      <c r="S28" s="48"/>
      <c r="T28" s="46"/>
      <c r="U28" s="47"/>
      <c r="V28" s="47"/>
      <c r="W28" s="47"/>
      <c r="X28" s="49"/>
      <c r="Y28" s="42"/>
    </row>
    <row r="29" spans="1:25" ht="12.75">
      <c r="A29" s="94" t="s">
        <v>57</v>
      </c>
      <c r="B29" s="74" t="s">
        <v>58</v>
      </c>
      <c r="C29" s="17">
        <f t="shared" si="1"/>
        <v>5</v>
      </c>
      <c r="D29" s="25">
        <f>SUM(I29,N29,S29,X29)</f>
        <v>5</v>
      </c>
      <c r="E29" s="95">
        <v>2</v>
      </c>
      <c r="F29" s="96">
        <v>2</v>
      </c>
      <c r="G29" s="39">
        <v>1</v>
      </c>
      <c r="H29" s="39" t="s">
        <v>25</v>
      </c>
      <c r="I29" s="40">
        <v>5</v>
      </c>
      <c r="J29" s="38"/>
      <c r="K29" s="39"/>
      <c r="L29" s="39"/>
      <c r="M29" s="39"/>
      <c r="N29" s="40"/>
      <c r="O29" s="38"/>
      <c r="P29" s="39"/>
      <c r="Q29" s="39"/>
      <c r="R29" s="39"/>
      <c r="S29" s="40"/>
      <c r="T29" s="38"/>
      <c r="U29" s="39"/>
      <c r="V29" s="39"/>
      <c r="W29" s="39"/>
      <c r="X29" s="41"/>
      <c r="Y29" s="42"/>
    </row>
    <row r="30" spans="1:25" ht="13.5" thickBot="1">
      <c r="A30" s="54" t="s">
        <v>59</v>
      </c>
      <c r="B30" s="43" t="s">
        <v>60</v>
      </c>
      <c r="C30" s="44">
        <f t="shared" si="1"/>
        <v>3</v>
      </c>
      <c r="D30" s="45">
        <f>SUM(I30,N30,S30,X30)</f>
        <v>3</v>
      </c>
      <c r="E30" s="58"/>
      <c r="F30" s="59"/>
      <c r="G30" s="59"/>
      <c r="H30" s="59"/>
      <c r="I30" s="97"/>
      <c r="J30" s="58">
        <v>3</v>
      </c>
      <c r="K30" s="59">
        <v>0</v>
      </c>
      <c r="L30" s="59">
        <v>0</v>
      </c>
      <c r="M30" s="59" t="s">
        <v>25</v>
      </c>
      <c r="N30" s="97">
        <v>3</v>
      </c>
      <c r="O30" s="58"/>
      <c r="P30" s="59"/>
      <c r="Q30" s="59"/>
      <c r="R30" s="59"/>
      <c r="S30" s="97"/>
      <c r="T30" s="58"/>
      <c r="U30" s="59"/>
      <c r="V30" s="59"/>
      <c r="W30" s="59"/>
      <c r="X30" s="98"/>
      <c r="Y30" s="81"/>
    </row>
    <row r="31" spans="1:25" ht="13.5" thickTop="1">
      <c r="A31" s="66"/>
      <c r="B31" s="82" t="s">
        <v>61</v>
      </c>
      <c r="C31" s="9">
        <f t="shared" si="1"/>
        <v>57</v>
      </c>
      <c r="D31" s="68">
        <f aca="true" t="shared" si="5" ref="D31:X31">SUM(D32:D42)</f>
        <v>54</v>
      </c>
      <c r="E31" s="69">
        <f t="shared" si="5"/>
        <v>2</v>
      </c>
      <c r="F31" s="70">
        <f t="shared" si="5"/>
        <v>2</v>
      </c>
      <c r="G31" s="70">
        <f t="shared" si="5"/>
        <v>0</v>
      </c>
      <c r="H31" s="70">
        <f t="shared" si="5"/>
        <v>0</v>
      </c>
      <c r="I31" s="71">
        <f t="shared" si="5"/>
        <v>3</v>
      </c>
      <c r="J31" s="69">
        <f t="shared" si="5"/>
        <v>6</v>
      </c>
      <c r="K31" s="70">
        <f t="shared" si="5"/>
        <v>6</v>
      </c>
      <c r="L31" s="70">
        <f t="shared" si="5"/>
        <v>0</v>
      </c>
      <c r="M31" s="70">
        <f t="shared" si="5"/>
        <v>0</v>
      </c>
      <c r="N31" s="71">
        <f t="shared" si="5"/>
        <v>12</v>
      </c>
      <c r="O31" s="69">
        <f t="shared" si="5"/>
        <v>10</v>
      </c>
      <c r="P31" s="70">
        <f t="shared" si="5"/>
        <v>10</v>
      </c>
      <c r="Q31" s="70">
        <f t="shared" si="5"/>
        <v>0</v>
      </c>
      <c r="R31" s="70">
        <f t="shared" si="5"/>
        <v>0</v>
      </c>
      <c r="S31" s="71">
        <f t="shared" si="5"/>
        <v>20</v>
      </c>
      <c r="T31" s="69">
        <f t="shared" si="5"/>
        <v>10</v>
      </c>
      <c r="U31" s="70">
        <f t="shared" si="5"/>
        <v>10</v>
      </c>
      <c r="V31" s="70">
        <f t="shared" si="5"/>
        <v>1</v>
      </c>
      <c r="W31" s="70">
        <f t="shared" si="5"/>
        <v>0</v>
      </c>
      <c r="X31" s="71">
        <f t="shared" si="5"/>
        <v>19</v>
      </c>
      <c r="Y31" s="72"/>
    </row>
    <row r="32" spans="1:25" ht="12.75">
      <c r="A32" s="99" t="s">
        <v>62</v>
      </c>
      <c r="B32" s="100" t="s">
        <v>63</v>
      </c>
      <c r="C32" s="83">
        <f t="shared" si="1"/>
        <v>4</v>
      </c>
      <c r="D32" s="84">
        <f aca="true" t="shared" si="6" ref="D32:D42">SUM(I32,N32,S32,X32)</f>
        <v>3</v>
      </c>
      <c r="E32" s="101">
        <v>2</v>
      </c>
      <c r="F32" s="102">
        <v>2</v>
      </c>
      <c r="G32" s="102">
        <v>0</v>
      </c>
      <c r="H32" s="102" t="s">
        <v>25</v>
      </c>
      <c r="I32" s="103">
        <v>3</v>
      </c>
      <c r="J32" s="101"/>
      <c r="K32" s="102"/>
      <c r="L32" s="102"/>
      <c r="M32" s="102"/>
      <c r="N32" s="103"/>
      <c r="O32" s="101"/>
      <c r="P32" s="102"/>
      <c r="Q32" s="102"/>
      <c r="R32" s="102"/>
      <c r="S32" s="103"/>
      <c r="T32" s="101"/>
      <c r="U32" s="102"/>
      <c r="V32" s="102"/>
      <c r="W32" s="102"/>
      <c r="X32" s="104"/>
      <c r="Y32" s="105"/>
    </row>
    <row r="33" spans="1:25" ht="12.75">
      <c r="A33" s="99" t="s">
        <v>64</v>
      </c>
      <c r="B33" s="106" t="s">
        <v>65</v>
      </c>
      <c r="C33" s="17">
        <f t="shared" si="1"/>
        <v>4</v>
      </c>
      <c r="D33" s="25">
        <f t="shared" si="6"/>
        <v>4</v>
      </c>
      <c r="E33" s="38"/>
      <c r="F33" s="39"/>
      <c r="G33" s="39"/>
      <c r="H33" s="39"/>
      <c r="I33" s="40"/>
      <c r="J33" s="38">
        <v>2</v>
      </c>
      <c r="K33" s="39">
        <v>2</v>
      </c>
      <c r="L33" s="39">
        <v>0</v>
      </c>
      <c r="M33" s="39" t="s">
        <v>25</v>
      </c>
      <c r="N33" s="87">
        <v>4</v>
      </c>
      <c r="O33" s="38"/>
      <c r="P33" s="39"/>
      <c r="Q33" s="39"/>
      <c r="R33" s="39"/>
      <c r="S33" s="40"/>
      <c r="T33" s="38"/>
      <c r="U33" s="39"/>
      <c r="V33" s="39"/>
      <c r="W33" s="39"/>
      <c r="X33" s="41"/>
      <c r="Y33" s="107" t="s">
        <v>62</v>
      </c>
    </row>
    <row r="34" spans="1:25" ht="12.75">
      <c r="A34" s="99" t="s">
        <v>66</v>
      </c>
      <c r="B34" s="106" t="s">
        <v>65</v>
      </c>
      <c r="C34" s="17">
        <f t="shared" si="1"/>
        <v>4</v>
      </c>
      <c r="D34" s="25">
        <f t="shared" si="6"/>
        <v>4</v>
      </c>
      <c r="E34" s="38"/>
      <c r="F34" s="39"/>
      <c r="G34" s="39"/>
      <c r="H34" s="39"/>
      <c r="I34" s="40"/>
      <c r="J34" s="38"/>
      <c r="K34" s="39"/>
      <c r="L34" s="39"/>
      <c r="M34" s="39"/>
      <c r="N34" s="87"/>
      <c r="O34" s="38">
        <v>2</v>
      </c>
      <c r="P34" s="39">
        <v>2</v>
      </c>
      <c r="Q34" s="39">
        <v>0</v>
      </c>
      <c r="R34" s="39" t="s">
        <v>25</v>
      </c>
      <c r="S34" s="40">
        <v>4</v>
      </c>
      <c r="T34" s="38"/>
      <c r="U34" s="39"/>
      <c r="V34" s="39"/>
      <c r="W34" s="39"/>
      <c r="X34" s="41"/>
      <c r="Y34" s="107"/>
    </row>
    <row r="35" spans="1:25" ht="12.75">
      <c r="A35" s="108" t="s">
        <v>67</v>
      </c>
      <c r="B35" s="109" t="s">
        <v>68</v>
      </c>
      <c r="C35" s="17">
        <f t="shared" si="1"/>
        <v>4</v>
      </c>
      <c r="D35" s="25">
        <f t="shared" si="6"/>
        <v>4</v>
      </c>
      <c r="E35" s="110"/>
      <c r="F35" s="111"/>
      <c r="G35" s="111"/>
      <c r="H35" s="111"/>
      <c r="I35" s="112"/>
      <c r="J35" s="110">
        <v>2</v>
      </c>
      <c r="K35" s="111">
        <v>2</v>
      </c>
      <c r="L35" s="111">
        <v>0</v>
      </c>
      <c r="M35" s="111" t="s">
        <v>28</v>
      </c>
      <c r="N35" s="112">
        <v>4</v>
      </c>
      <c r="O35" s="110"/>
      <c r="P35" s="111"/>
      <c r="Q35" s="111"/>
      <c r="R35" s="111"/>
      <c r="S35" s="112"/>
      <c r="T35" s="110"/>
      <c r="U35" s="111"/>
      <c r="V35" s="111"/>
      <c r="W35" s="111"/>
      <c r="X35" s="113"/>
      <c r="Y35" s="114"/>
    </row>
    <row r="36" spans="1:25" ht="12.75">
      <c r="A36" s="94" t="s">
        <v>69</v>
      </c>
      <c r="B36" s="115" t="s">
        <v>70</v>
      </c>
      <c r="C36" s="17">
        <f t="shared" si="1"/>
        <v>8</v>
      </c>
      <c r="D36" s="25">
        <f t="shared" si="6"/>
        <v>8</v>
      </c>
      <c r="E36" s="35"/>
      <c r="F36" s="36"/>
      <c r="G36" s="36"/>
      <c r="H36" s="36"/>
      <c r="I36" s="37"/>
      <c r="J36" s="35"/>
      <c r="K36" s="36"/>
      <c r="L36" s="36"/>
      <c r="M36" s="36"/>
      <c r="N36" s="37"/>
      <c r="O36" s="35">
        <v>4</v>
      </c>
      <c r="P36" s="36">
        <v>4</v>
      </c>
      <c r="Q36" s="36">
        <v>0</v>
      </c>
      <c r="R36" s="36" t="s">
        <v>28</v>
      </c>
      <c r="S36" s="37">
        <v>8</v>
      </c>
      <c r="T36" s="35"/>
      <c r="U36" s="36"/>
      <c r="V36" s="36"/>
      <c r="W36" s="36"/>
      <c r="X36" s="77"/>
      <c r="Y36" s="116" t="s">
        <v>67</v>
      </c>
    </row>
    <row r="37" spans="1:25" ht="12.75">
      <c r="A37" s="94" t="s">
        <v>71</v>
      </c>
      <c r="B37" s="115" t="s">
        <v>72</v>
      </c>
      <c r="C37" s="17">
        <f t="shared" si="1"/>
        <v>4</v>
      </c>
      <c r="D37" s="25">
        <f t="shared" si="6"/>
        <v>4</v>
      </c>
      <c r="E37" s="35"/>
      <c r="F37" s="36"/>
      <c r="G37" s="36"/>
      <c r="H37" s="36"/>
      <c r="I37" s="37"/>
      <c r="J37" s="35"/>
      <c r="K37" s="36"/>
      <c r="L37" s="36"/>
      <c r="M37" s="36"/>
      <c r="N37" s="37"/>
      <c r="O37" s="35"/>
      <c r="P37" s="36"/>
      <c r="Q37" s="36"/>
      <c r="R37" s="36"/>
      <c r="S37" s="37"/>
      <c r="T37" s="35">
        <v>2</v>
      </c>
      <c r="U37" s="36">
        <v>2</v>
      </c>
      <c r="V37" s="36">
        <v>0</v>
      </c>
      <c r="W37" s="36" t="s">
        <v>25</v>
      </c>
      <c r="X37" s="77">
        <v>4</v>
      </c>
      <c r="Y37" s="107" t="s">
        <v>69</v>
      </c>
    </row>
    <row r="38" spans="1:25" ht="12.75">
      <c r="A38" s="23" t="s">
        <v>73</v>
      </c>
      <c r="B38" s="115" t="s">
        <v>74</v>
      </c>
      <c r="C38" s="17">
        <f t="shared" si="1"/>
        <v>4</v>
      </c>
      <c r="D38" s="25">
        <f t="shared" si="6"/>
        <v>2</v>
      </c>
      <c r="E38" s="35"/>
      <c r="F38" s="36"/>
      <c r="G38" s="36"/>
      <c r="H38" s="36"/>
      <c r="I38" s="37"/>
      <c r="J38" s="35"/>
      <c r="K38" s="36"/>
      <c r="L38" s="36"/>
      <c r="M38" s="36"/>
      <c r="N38" s="37"/>
      <c r="O38" s="35"/>
      <c r="P38" s="36"/>
      <c r="Q38" s="36"/>
      <c r="R38" s="36"/>
      <c r="S38" s="37"/>
      <c r="T38" s="35">
        <v>2</v>
      </c>
      <c r="U38" s="36">
        <v>2</v>
      </c>
      <c r="V38" s="36">
        <v>0</v>
      </c>
      <c r="W38" s="36" t="s">
        <v>25</v>
      </c>
      <c r="X38" s="37">
        <v>2</v>
      </c>
      <c r="Y38" s="114"/>
    </row>
    <row r="39" spans="1:25" ht="12.75">
      <c r="A39" s="54" t="s">
        <v>75</v>
      </c>
      <c r="B39" s="24" t="s">
        <v>76</v>
      </c>
      <c r="C39" s="17">
        <f t="shared" si="1"/>
        <v>4</v>
      </c>
      <c r="D39" s="25">
        <f t="shared" si="6"/>
        <v>4</v>
      </c>
      <c r="E39" s="95"/>
      <c r="F39" s="96"/>
      <c r="G39" s="39"/>
      <c r="H39" s="39"/>
      <c r="I39" s="40"/>
      <c r="J39" s="38">
        <v>2</v>
      </c>
      <c r="K39" s="39">
        <v>2</v>
      </c>
      <c r="L39" s="39">
        <v>0</v>
      </c>
      <c r="M39" s="39" t="s">
        <v>28</v>
      </c>
      <c r="N39" s="41">
        <v>4</v>
      </c>
      <c r="O39" s="38"/>
      <c r="P39" s="39"/>
      <c r="Q39" s="39"/>
      <c r="R39" s="39"/>
      <c r="S39" s="40"/>
      <c r="T39" s="38"/>
      <c r="U39" s="39"/>
      <c r="V39" s="39"/>
      <c r="W39" s="39"/>
      <c r="X39" s="41"/>
      <c r="Y39" s="114"/>
    </row>
    <row r="40" spans="1:25" ht="12.75">
      <c r="A40" s="117" t="s">
        <v>77</v>
      </c>
      <c r="B40" s="85" t="s">
        <v>78</v>
      </c>
      <c r="C40" s="17">
        <f t="shared" si="1"/>
        <v>5</v>
      </c>
      <c r="D40" s="25">
        <f t="shared" si="6"/>
        <v>5</v>
      </c>
      <c r="E40" s="35"/>
      <c r="F40" s="36"/>
      <c r="G40" s="36"/>
      <c r="H40" s="36"/>
      <c r="I40" s="37"/>
      <c r="J40" s="35"/>
      <c r="K40" s="36"/>
      <c r="L40" s="36"/>
      <c r="M40" s="36"/>
      <c r="N40" s="37"/>
      <c r="O40" s="118"/>
      <c r="P40" s="119"/>
      <c r="Q40" s="119"/>
      <c r="R40" s="119"/>
      <c r="S40" s="120"/>
      <c r="T40" s="35">
        <v>2</v>
      </c>
      <c r="U40" s="36">
        <v>2</v>
      </c>
      <c r="V40" s="36">
        <v>1</v>
      </c>
      <c r="W40" s="36" t="s">
        <v>28</v>
      </c>
      <c r="X40" s="77">
        <v>5</v>
      </c>
      <c r="Y40" s="114"/>
    </row>
    <row r="41" spans="1:25" ht="12.75">
      <c r="A41" s="94" t="s">
        <v>79</v>
      </c>
      <c r="B41" s="85" t="s">
        <v>80</v>
      </c>
      <c r="C41" s="17">
        <f t="shared" si="1"/>
        <v>8</v>
      </c>
      <c r="D41" s="25">
        <f t="shared" si="6"/>
        <v>8</v>
      </c>
      <c r="E41" s="35"/>
      <c r="F41" s="36"/>
      <c r="G41" s="36"/>
      <c r="H41" s="36"/>
      <c r="I41" s="37"/>
      <c r="J41" s="35"/>
      <c r="K41" s="36"/>
      <c r="L41" s="36"/>
      <c r="M41" s="36"/>
      <c r="N41" s="37"/>
      <c r="O41" s="35"/>
      <c r="P41" s="36"/>
      <c r="Q41" s="36"/>
      <c r="R41" s="36"/>
      <c r="S41" s="37"/>
      <c r="T41" s="35">
        <v>4</v>
      </c>
      <c r="U41" s="36">
        <v>4</v>
      </c>
      <c r="V41" s="36">
        <v>0</v>
      </c>
      <c r="W41" s="36" t="s">
        <v>28</v>
      </c>
      <c r="X41" s="77">
        <v>8</v>
      </c>
      <c r="Y41" s="114"/>
    </row>
    <row r="42" spans="1:25" ht="13.5" thickBot="1">
      <c r="A42" s="121" t="s">
        <v>81</v>
      </c>
      <c r="B42" s="122" t="s">
        <v>82</v>
      </c>
      <c r="C42" s="44">
        <f t="shared" si="1"/>
        <v>8</v>
      </c>
      <c r="D42" s="45">
        <f t="shared" si="6"/>
        <v>8</v>
      </c>
      <c r="E42" s="123"/>
      <c r="F42" s="124"/>
      <c r="G42" s="124"/>
      <c r="H42" s="124"/>
      <c r="I42" s="125"/>
      <c r="J42" s="123"/>
      <c r="K42" s="124"/>
      <c r="L42" s="124"/>
      <c r="M42" s="124"/>
      <c r="N42" s="125"/>
      <c r="O42" s="123">
        <v>4</v>
      </c>
      <c r="P42" s="124">
        <v>4</v>
      </c>
      <c r="Q42" s="124">
        <v>0</v>
      </c>
      <c r="R42" s="124" t="s">
        <v>28</v>
      </c>
      <c r="S42" s="125">
        <v>8</v>
      </c>
      <c r="T42" s="123"/>
      <c r="U42" s="124"/>
      <c r="V42" s="124"/>
      <c r="W42" s="124"/>
      <c r="X42" s="126"/>
      <c r="Y42" s="127" t="s">
        <v>67</v>
      </c>
    </row>
    <row r="43" spans="1:25" ht="13.5" thickTop="1">
      <c r="A43" s="66"/>
      <c r="B43" s="82" t="s">
        <v>83</v>
      </c>
      <c r="C43" s="9">
        <f t="shared" si="1"/>
        <v>1</v>
      </c>
      <c r="D43" s="68">
        <f>SUM(D44)</f>
        <v>6</v>
      </c>
      <c r="E43" s="128">
        <f>SUM(E44)</f>
        <v>0</v>
      </c>
      <c r="F43" s="129">
        <f aca="true" t="shared" si="7" ref="F43:X43">SUM(E44)</f>
        <v>0</v>
      </c>
      <c r="G43" s="129">
        <f t="shared" si="7"/>
        <v>0</v>
      </c>
      <c r="H43" s="129">
        <f t="shared" si="7"/>
        <v>0</v>
      </c>
      <c r="I43" s="129">
        <f t="shared" si="7"/>
        <v>0</v>
      </c>
      <c r="J43" s="128">
        <f t="shared" si="7"/>
        <v>0</v>
      </c>
      <c r="K43" s="129">
        <f t="shared" si="7"/>
        <v>0</v>
      </c>
      <c r="L43" s="129">
        <f t="shared" si="7"/>
        <v>0</v>
      </c>
      <c r="M43" s="129">
        <f t="shared" si="7"/>
        <v>0</v>
      </c>
      <c r="N43" s="130">
        <f t="shared" si="7"/>
        <v>0</v>
      </c>
      <c r="O43" s="129">
        <f t="shared" si="7"/>
        <v>0</v>
      </c>
      <c r="P43" s="129">
        <f t="shared" si="7"/>
        <v>0</v>
      </c>
      <c r="Q43" s="129">
        <f t="shared" si="7"/>
        <v>0</v>
      </c>
      <c r="R43" s="129">
        <f t="shared" si="7"/>
        <v>0</v>
      </c>
      <c r="S43" s="129">
        <f t="shared" si="7"/>
        <v>0</v>
      </c>
      <c r="T43" s="128">
        <f t="shared" si="7"/>
        <v>0</v>
      </c>
      <c r="U43" s="129">
        <f t="shared" si="7"/>
        <v>0</v>
      </c>
      <c r="V43" s="129">
        <f t="shared" si="7"/>
        <v>1</v>
      </c>
      <c r="W43" s="129">
        <f t="shared" si="7"/>
        <v>0</v>
      </c>
      <c r="X43" s="131">
        <f t="shared" si="7"/>
        <v>0</v>
      </c>
      <c r="Y43" s="72"/>
    </row>
    <row r="44" spans="1:25" ht="13.5" thickBot="1">
      <c r="A44" s="132"/>
      <c r="B44" s="34" t="s">
        <v>84</v>
      </c>
      <c r="C44" s="83">
        <f t="shared" si="1"/>
        <v>1</v>
      </c>
      <c r="D44" s="84">
        <f>SUM(I44,N44,S44,X44)</f>
        <v>6</v>
      </c>
      <c r="E44" s="133"/>
      <c r="F44" s="134"/>
      <c r="G44" s="30"/>
      <c r="H44" s="30"/>
      <c r="I44" s="31"/>
      <c r="J44" s="29"/>
      <c r="K44" s="30"/>
      <c r="L44" s="30"/>
      <c r="M44" s="30"/>
      <c r="N44" s="31"/>
      <c r="O44" s="29"/>
      <c r="P44" s="30"/>
      <c r="Q44" s="30"/>
      <c r="R44" s="30"/>
      <c r="S44" s="31"/>
      <c r="T44" s="29">
        <v>0</v>
      </c>
      <c r="U44" s="30">
        <v>1</v>
      </c>
      <c r="V44" s="30">
        <v>0</v>
      </c>
      <c r="W44" s="30" t="s">
        <v>28</v>
      </c>
      <c r="X44" s="32">
        <v>6</v>
      </c>
      <c r="Y44" s="33"/>
    </row>
    <row r="45" spans="1:25" ht="13.5" thickTop="1">
      <c r="A45" s="66"/>
      <c r="B45" s="67" t="s">
        <v>85</v>
      </c>
      <c r="C45" s="9">
        <f t="shared" si="1"/>
        <v>8</v>
      </c>
      <c r="D45" s="68">
        <f aca="true" t="shared" si="8" ref="D45:X45">SUM(D46:D47)</f>
        <v>4</v>
      </c>
      <c r="E45" s="128">
        <f t="shared" si="8"/>
        <v>0</v>
      </c>
      <c r="F45" s="129">
        <f t="shared" si="8"/>
        <v>4</v>
      </c>
      <c r="G45" s="129">
        <f t="shared" si="8"/>
        <v>0</v>
      </c>
      <c r="H45" s="129">
        <f t="shared" si="8"/>
        <v>0</v>
      </c>
      <c r="I45" s="130">
        <f t="shared" si="8"/>
        <v>2</v>
      </c>
      <c r="J45" s="128">
        <f t="shared" si="8"/>
        <v>0</v>
      </c>
      <c r="K45" s="129">
        <f t="shared" si="8"/>
        <v>4</v>
      </c>
      <c r="L45" s="129">
        <f t="shared" si="8"/>
        <v>0</v>
      </c>
      <c r="M45" s="129">
        <f t="shared" si="8"/>
        <v>0</v>
      </c>
      <c r="N45" s="130">
        <f t="shared" si="8"/>
        <v>2</v>
      </c>
      <c r="O45" s="128">
        <f t="shared" si="8"/>
        <v>0</v>
      </c>
      <c r="P45" s="129">
        <f t="shared" si="8"/>
        <v>0</v>
      </c>
      <c r="Q45" s="129">
        <f t="shared" si="8"/>
        <v>0</v>
      </c>
      <c r="R45" s="129">
        <f t="shared" si="8"/>
        <v>0</v>
      </c>
      <c r="S45" s="130">
        <f t="shared" si="8"/>
        <v>0</v>
      </c>
      <c r="T45" s="128">
        <f t="shared" si="8"/>
        <v>0</v>
      </c>
      <c r="U45" s="129">
        <f t="shared" si="8"/>
        <v>0</v>
      </c>
      <c r="V45" s="129">
        <f t="shared" si="8"/>
        <v>0</v>
      </c>
      <c r="W45" s="129">
        <f t="shared" si="8"/>
        <v>0</v>
      </c>
      <c r="X45" s="130">
        <f t="shared" si="8"/>
        <v>0</v>
      </c>
      <c r="Y45" s="135"/>
    </row>
    <row r="46" spans="1:25" ht="12.75">
      <c r="A46" s="23" t="s">
        <v>86</v>
      </c>
      <c r="B46" s="136" t="s">
        <v>87</v>
      </c>
      <c r="C46" s="83">
        <f t="shared" si="1"/>
        <v>4</v>
      </c>
      <c r="D46" s="84">
        <f>SUM(I46,N46,S46,X46)</f>
        <v>2</v>
      </c>
      <c r="E46" s="133">
        <v>0</v>
      </c>
      <c r="F46" s="134">
        <v>4</v>
      </c>
      <c r="G46" s="30">
        <v>0</v>
      </c>
      <c r="H46" s="30" t="s">
        <v>28</v>
      </c>
      <c r="I46" s="31">
        <v>2</v>
      </c>
      <c r="J46" s="29"/>
      <c r="K46" s="30"/>
      <c r="L46" s="30"/>
      <c r="M46" s="30"/>
      <c r="N46" s="31"/>
      <c r="O46" s="29"/>
      <c r="P46" s="30"/>
      <c r="Q46" s="30"/>
      <c r="R46" s="30"/>
      <c r="S46" s="31"/>
      <c r="T46" s="29"/>
      <c r="U46" s="30"/>
      <c r="V46" s="30"/>
      <c r="W46" s="30"/>
      <c r="X46" s="32"/>
      <c r="Y46" s="33"/>
    </row>
    <row r="47" spans="1:25" ht="13.5" thickBot="1">
      <c r="A47" s="137" t="s">
        <v>88</v>
      </c>
      <c r="B47" s="74" t="s">
        <v>89</v>
      </c>
      <c r="C47" s="17">
        <f t="shared" si="1"/>
        <v>4</v>
      </c>
      <c r="D47" s="25">
        <f>SUM(I47,N47,S47,X47)</f>
        <v>2</v>
      </c>
      <c r="E47" s="138"/>
      <c r="F47" s="139"/>
      <c r="G47" s="59"/>
      <c r="H47" s="59"/>
      <c r="I47" s="60"/>
      <c r="J47" s="58">
        <v>0</v>
      </c>
      <c r="K47" s="59">
        <v>4</v>
      </c>
      <c r="L47" s="59">
        <v>0</v>
      </c>
      <c r="M47" s="59" t="s">
        <v>28</v>
      </c>
      <c r="N47" s="60">
        <v>2</v>
      </c>
      <c r="O47" s="58"/>
      <c r="P47" s="59"/>
      <c r="Q47" s="59"/>
      <c r="R47" s="59"/>
      <c r="S47" s="60"/>
      <c r="T47" s="58"/>
      <c r="U47" s="59"/>
      <c r="V47" s="59"/>
      <c r="W47" s="59"/>
      <c r="X47" s="64"/>
      <c r="Y47" s="140" t="s">
        <v>86</v>
      </c>
    </row>
    <row r="48" spans="1:25" ht="14.25" thickBot="1" thickTop="1">
      <c r="A48" s="141"/>
      <c r="B48" s="142" t="s">
        <v>90</v>
      </c>
      <c r="C48" s="143">
        <f t="shared" si="1"/>
        <v>123</v>
      </c>
      <c r="D48" s="144">
        <f>SUM(D9,D17,D21,D26,D31,D43,D45)</f>
        <v>127</v>
      </c>
      <c r="E48" s="145">
        <f aca="true" t="shared" si="9" ref="E48:X48">SUM(E10:E16,E18:E20,E22:E25,E27:E30,E32:E42,E44:E44,E46:E47)</f>
        <v>12</v>
      </c>
      <c r="F48" s="146">
        <f t="shared" si="9"/>
        <v>15</v>
      </c>
      <c r="G48" s="146">
        <f t="shared" si="9"/>
        <v>3</v>
      </c>
      <c r="H48" s="146">
        <f t="shared" si="9"/>
        <v>0</v>
      </c>
      <c r="I48" s="147">
        <f t="shared" si="9"/>
        <v>30</v>
      </c>
      <c r="J48" s="145">
        <f t="shared" si="9"/>
        <v>14</v>
      </c>
      <c r="K48" s="146">
        <f t="shared" si="9"/>
        <v>16</v>
      </c>
      <c r="L48" s="146">
        <f t="shared" si="9"/>
        <v>0</v>
      </c>
      <c r="M48" s="146">
        <f t="shared" si="9"/>
        <v>0</v>
      </c>
      <c r="N48" s="147">
        <f t="shared" si="9"/>
        <v>30</v>
      </c>
      <c r="O48" s="145">
        <f t="shared" si="9"/>
        <v>13</v>
      </c>
      <c r="P48" s="146">
        <f t="shared" si="9"/>
        <v>18</v>
      </c>
      <c r="Q48" s="146">
        <f t="shared" si="9"/>
        <v>0</v>
      </c>
      <c r="R48" s="146">
        <f t="shared" si="9"/>
        <v>0</v>
      </c>
      <c r="S48" s="147">
        <f t="shared" si="9"/>
        <v>32</v>
      </c>
      <c r="T48" s="145">
        <f t="shared" si="9"/>
        <v>13</v>
      </c>
      <c r="U48" s="146">
        <f t="shared" si="9"/>
        <v>18</v>
      </c>
      <c r="V48" s="146">
        <f t="shared" si="9"/>
        <v>1</v>
      </c>
      <c r="W48" s="146">
        <f t="shared" si="9"/>
        <v>0</v>
      </c>
      <c r="X48" s="148">
        <f t="shared" si="9"/>
        <v>35</v>
      </c>
      <c r="Y48" s="149"/>
    </row>
    <row r="49" spans="1:25" ht="12.75">
      <c r="A49" s="150"/>
      <c r="B49" s="151" t="s">
        <v>91</v>
      </c>
      <c r="C49" s="152"/>
      <c r="D49" s="153">
        <f>SUM(E49:X49)</f>
        <v>0</v>
      </c>
      <c r="E49" s="154"/>
      <c r="F49" s="155"/>
      <c r="G49" s="155"/>
      <c r="H49" s="155">
        <f>COUNTIF(H$10:H$47,"*s*")</f>
        <v>0</v>
      </c>
      <c r="I49" s="156"/>
      <c r="J49" s="157"/>
      <c r="K49" s="155"/>
      <c r="L49" s="155"/>
      <c r="M49" s="155">
        <f>COUNTIF(M$10:M$47,"*s*")</f>
        <v>0</v>
      </c>
      <c r="N49" s="158"/>
      <c r="O49" s="154"/>
      <c r="P49" s="155"/>
      <c r="Q49" s="155"/>
      <c r="R49" s="155">
        <f>COUNTIF(R$10:R$47,"*s*")</f>
        <v>0</v>
      </c>
      <c r="S49" s="158"/>
      <c r="T49" s="154"/>
      <c r="U49" s="155"/>
      <c r="V49" s="155"/>
      <c r="W49" s="155">
        <f>COUNTIF(W$10:W$47,"*s*")</f>
        <v>0</v>
      </c>
      <c r="X49" s="159"/>
      <c r="Y49" s="65"/>
    </row>
    <row r="50" spans="1:25" ht="12.75">
      <c r="A50" s="150"/>
      <c r="B50" s="76" t="s">
        <v>92</v>
      </c>
      <c r="C50" s="160"/>
      <c r="D50" s="153">
        <f>SUM(E50:X50)</f>
        <v>14</v>
      </c>
      <c r="E50" s="161"/>
      <c r="F50" s="162"/>
      <c r="G50" s="162"/>
      <c r="H50" s="155">
        <f>COUNTIF(H$10:H$47,"*v*")</f>
        <v>5</v>
      </c>
      <c r="I50" s="163"/>
      <c r="J50" s="161"/>
      <c r="K50" s="162"/>
      <c r="L50" s="162"/>
      <c r="M50" s="155">
        <f>COUNTIF(M$10:M$47,"*v*")</f>
        <v>3</v>
      </c>
      <c r="N50" s="163"/>
      <c r="O50" s="161"/>
      <c r="P50" s="162"/>
      <c r="Q50" s="162"/>
      <c r="R50" s="155">
        <f>COUNTIF(R$10:R$47,"*v*")</f>
        <v>2</v>
      </c>
      <c r="S50" s="163"/>
      <c r="T50" s="161"/>
      <c r="U50" s="162"/>
      <c r="V50" s="162"/>
      <c r="W50" s="155">
        <f>COUNTIF(W$10:W$47,"*v*")</f>
        <v>4</v>
      </c>
      <c r="X50" s="164"/>
      <c r="Y50" s="22"/>
    </row>
    <row r="51" spans="1:25" ht="13.5" thickBot="1">
      <c r="A51" s="165"/>
      <c r="B51" s="166" t="s">
        <v>93</v>
      </c>
      <c r="C51" s="167"/>
      <c r="D51" s="168">
        <f>SUM(E51:X51)</f>
        <v>16</v>
      </c>
      <c r="E51" s="169"/>
      <c r="F51" s="170"/>
      <c r="G51" s="170"/>
      <c r="H51" s="170">
        <f>COUNTIF(H$10:H$47,"*f*")</f>
        <v>3</v>
      </c>
      <c r="I51" s="171"/>
      <c r="J51" s="169"/>
      <c r="K51" s="170"/>
      <c r="L51" s="170"/>
      <c r="M51" s="170">
        <f>COUNTIF(M$10:M$47,"*f*")</f>
        <v>6</v>
      </c>
      <c r="N51" s="171"/>
      <c r="O51" s="169"/>
      <c r="P51" s="170"/>
      <c r="Q51" s="170"/>
      <c r="R51" s="170">
        <f>COUNTIF(R$10:R$47,"*f*")</f>
        <v>4</v>
      </c>
      <c r="S51" s="171"/>
      <c r="T51" s="169"/>
      <c r="U51" s="170"/>
      <c r="V51" s="170"/>
      <c r="W51" s="170">
        <f>COUNTIF(W$10:W$47,"*f*")</f>
        <v>3</v>
      </c>
      <c r="X51" s="172"/>
      <c r="Y51" s="173"/>
    </row>
    <row r="52" ht="13.5" thickTop="1"/>
  </sheetData>
  <mergeCells count="16">
    <mergeCell ref="A6:A8"/>
    <mergeCell ref="B6:B8"/>
    <mergeCell ref="C6:D6"/>
    <mergeCell ref="E6:X6"/>
    <mergeCell ref="A5:Y5"/>
    <mergeCell ref="A1:Y1"/>
    <mergeCell ref="A2:Y2"/>
    <mergeCell ref="A3:Y3"/>
    <mergeCell ref="A4:Y4"/>
    <mergeCell ref="Y6:Y7"/>
    <mergeCell ref="O7:S7"/>
    <mergeCell ref="C7:C8"/>
    <mergeCell ref="D7:D8"/>
    <mergeCell ref="E7:I7"/>
    <mergeCell ref="J7:N7"/>
    <mergeCell ref="T7:X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3"/>
  <headerFooter alignWithMargins="0">
    <oddHeader>&amp;LBudapesti Műszaki Főiskola
Keleti Károly Gazdasági Főiskolai Kar&amp;RÉrvényes: 2003/2004-es tanévtől</oddHeader>
    <oddFooter>&amp;LBudapest, &amp;D&amp;CSzámviteli szakügyintéző
&amp;P.oldal</oddFooter>
  </headerFooter>
  <rowBreaks count="1" manualBreakCount="1"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25">
      <selection activeCell="G41" sqref="G41"/>
    </sheetView>
  </sheetViews>
  <sheetFormatPr defaultColWidth="9.00390625" defaultRowHeight="12.75"/>
  <cols>
    <col min="1" max="1" width="41.00390625" style="0" bestFit="1" customWidth="1"/>
    <col min="2" max="2" width="11.00390625" style="0" bestFit="1" customWidth="1"/>
    <col min="3" max="3" width="4.625" style="0" bestFit="1" customWidth="1"/>
    <col min="4" max="4" width="12.375" style="0" customWidth="1"/>
    <col min="5" max="5" width="29.00390625" style="0" bestFit="1" customWidth="1"/>
    <col min="6" max="6" width="5.375" style="0" bestFit="1" customWidth="1"/>
    <col min="7" max="7" width="5.625" style="0" bestFit="1" customWidth="1"/>
  </cols>
  <sheetData>
    <row r="1" spans="1:7" ht="15">
      <c r="A1" s="269" t="s">
        <v>94</v>
      </c>
      <c r="B1" s="269"/>
      <c r="C1" s="269"/>
      <c r="D1" s="269"/>
      <c r="E1" s="269"/>
      <c r="F1" s="269"/>
      <c r="G1" s="269"/>
    </row>
    <row r="2" spans="1:7" ht="15">
      <c r="A2" s="270" t="s">
        <v>95</v>
      </c>
      <c r="B2" s="270"/>
      <c r="C2" s="270"/>
      <c r="D2" s="270"/>
      <c r="E2" s="270"/>
      <c r="F2" s="270"/>
      <c r="G2" s="270"/>
    </row>
    <row r="3" spans="1:7" ht="15">
      <c r="A3" s="281" t="s">
        <v>96</v>
      </c>
      <c r="B3" s="281"/>
      <c r="C3" s="281"/>
      <c r="D3" s="281"/>
      <c r="E3" s="281"/>
      <c r="F3" s="281"/>
      <c r="G3" s="281"/>
    </row>
    <row r="4" spans="1:7" ht="13.5" thickBot="1">
      <c r="A4" s="282"/>
      <c r="B4" s="282"/>
      <c r="C4" s="282"/>
      <c r="D4" s="282"/>
      <c r="E4" s="282"/>
      <c r="F4" s="282"/>
      <c r="G4" s="282"/>
    </row>
    <row r="5" spans="1:7" ht="13.5" thickTop="1">
      <c r="A5" s="283" t="s">
        <v>6</v>
      </c>
      <c r="B5" s="285" t="s">
        <v>97</v>
      </c>
      <c r="C5" s="286"/>
      <c r="D5" s="174"/>
      <c r="E5" s="287" t="s">
        <v>8</v>
      </c>
      <c r="F5" s="287"/>
      <c r="G5" s="288"/>
    </row>
    <row r="6" spans="1:7" ht="12.75">
      <c r="A6" s="284"/>
      <c r="B6" s="263" t="s">
        <v>98</v>
      </c>
      <c r="C6" s="289" t="s">
        <v>11</v>
      </c>
      <c r="D6" s="291" t="s">
        <v>99</v>
      </c>
      <c r="E6" s="292"/>
      <c r="F6" s="292"/>
      <c r="G6" s="293"/>
    </row>
    <row r="7" spans="1:7" ht="13.5" thickBot="1">
      <c r="A7" s="284"/>
      <c r="B7" s="264"/>
      <c r="C7" s="290"/>
      <c r="D7" s="175"/>
      <c r="E7" s="176" t="s">
        <v>100</v>
      </c>
      <c r="F7" s="177" t="s">
        <v>101</v>
      </c>
      <c r="G7" s="178" t="s">
        <v>102</v>
      </c>
    </row>
    <row r="8" spans="1:7" ht="13.5" thickTop="1">
      <c r="A8" s="179" t="s">
        <v>21</v>
      </c>
      <c r="B8" s="180"/>
      <c r="C8" s="181">
        <f>SUM(C10:C15)</f>
        <v>16</v>
      </c>
      <c r="D8" s="182"/>
      <c r="E8" s="183"/>
      <c r="F8" s="184"/>
      <c r="G8" s="185">
        <f>SUM(G9:G15)</f>
        <v>9</v>
      </c>
    </row>
    <row r="9" spans="1:7" ht="12.75">
      <c r="A9" s="186" t="s">
        <v>22</v>
      </c>
      <c r="B9" s="187"/>
      <c r="C9" s="188"/>
      <c r="D9" s="189"/>
      <c r="E9" s="190"/>
      <c r="F9" s="191"/>
      <c r="G9" s="192"/>
    </row>
    <row r="10" spans="1:7" ht="12.75">
      <c r="A10" s="193" t="s">
        <v>24</v>
      </c>
      <c r="B10" s="194">
        <v>1</v>
      </c>
      <c r="C10" s="195">
        <v>3</v>
      </c>
      <c r="D10" s="196" t="s">
        <v>103</v>
      </c>
      <c r="E10" s="197" t="s">
        <v>104</v>
      </c>
      <c r="F10" s="198">
        <v>1</v>
      </c>
      <c r="G10" s="199">
        <v>2</v>
      </c>
    </row>
    <row r="11" spans="1:7" ht="12.75">
      <c r="A11" s="193" t="s">
        <v>27</v>
      </c>
      <c r="B11" s="194">
        <v>2</v>
      </c>
      <c r="C11" s="195">
        <v>2</v>
      </c>
      <c r="D11" s="200"/>
      <c r="E11" s="201"/>
      <c r="F11" s="202"/>
      <c r="G11" s="203"/>
    </row>
    <row r="12" spans="1:7" ht="12.75">
      <c r="A12" s="204" t="s">
        <v>30</v>
      </c>
      <c r="B12" s="194">
        <v>1</v>
      </c>
      <c r="C12" s="195">
        <v>3</v>
      </c>
      <c r="D12" s="205" t="s">
        <v>105</v>
      </c>
      <c r="E12" s="206" t="s">
        <v>30</v>
      </c>
      <c r="F12" s="202">
        <v>4</v>
      </c>
      <c r="G12" s="203">
        <v>2</v>
      </c>
    </row>
    <row r="13" spans="1:7" ht="12.75">
      <c r="A13" s="204" t="s">
        <v>32</v>
      </c>
      <c r="B13" s="194">
        <v>3</v>
      </c>
      <c r="C13" s="195">
        <v>3</v>
      </c>
      <c r="D13" s="205" t="s">
        <v>106</v>
      </c>
      <c r="E13" s="206" t="s">
        <v>107</v>
      </c>
      <c r="F13" s="202">
        <v>1</v>
      </c>
      <c r="G13" s="203">
        <v>2</v>
      </c>
    </row>
    <row r="14" spans="1:7" ht="12.75">
      <c r="A14" s="186" t="s">
        <v>33</v>
      </c>
      <c r="B14" s="194"/>
      <c r="C14" s="195"/>
      <c r="D14" s="205"/>
      <c r="E14" s="206"/>
      <c r="F14" s="202"/>
      <c r="G14" s="203"/>
    </row>
    <row r="15" spans="1:7" ht="12.75">
      <c r="A15" s="207" t="s">
        <v>35</v>
      </c>
      <c r="B15" s="194">
        <v>4</v>
      </c>
      <c r="C15" s="195">
        <v>5</v>
      </c>
      <c r="D15" s="205" t="s">
        <v>108</v>
      </c>
      <c r="E15" s="206" t="s">
        <v>109</v>
      </c>
      <c r="F15" s="202">
        <v>5</v>
      </c>
      <c r="G15" s="203">
        <v>3</v>
      </c>
    </row>
    <row r="16" spans="1:7" ht="12.75">
      <c r="A16" s="208" t="s">
        <v>36</v>
      </c>
      <c r="B16" s="209"/>
      <c r="C16" s="210">
        <f>SUM(C17:C19)</f>
        <v>12</v>
      </c>
      <c r="D16" s="211"/>
      <c r="E16" s="212"/>
      <c r="F16" s="213"/>
      <c r="G16" s="214">
        <f>SUM(G17:G19)</f>
        <v>8</v>
      </c>
    </row>
    <row r="17" spans="1:7" ht="12.75">
      <c r="A17" s="215" t="s">
        <v>38</v>
      </c>
      <c r="B17" s="194">
        <v>1</v>
      </c>
      <c r="C17" s="195">
        <v>4</v>
      </c>
      <c r="D17" s="205" t="s">
        <v>110</v>
      </c>
      <c r="E17" s="206" t="s">
        <v>111</v>
      </c>
      <c r="F17" s="202">
        <v>1</v>
      </c>
      <c r="G17" s="203">
        <v>4</v>
      </c>
    </row>
    <row r="18" spans="1:7" ht="12.75">
      <c r="A18" s="216" t="s">
        <v>40</v>
      </c>
      <c r="B18" s="194">
        <v>2</v>
      </c>
      <c r="C18" s="195">
        <v>4</v>
      </c>
      <c r="D18" s="196" t="s">
        <v>112</v>
      </c>
      <c r="E18" s="197" t="s">
        <v>113</v>
      </c>
      <c r="F18" s="198">
        <v>2</v>
      </c>
      <c r="G18" s="199">
        <v>4</v>
      </c>
    </row>
    <row r="19" spans="1:7" ht="12.75">
      <c r="A19" s="215" t="s">
        <v>42</v>
      </c>
      <c r="B19" s="194">
        <v>3</v>
      </c>
      <c r="C19" s="195">
        <v>4</v>
      </c>
      <c r="D19" s="217"/>
      <c r="E19" s="206"/>
      <c r="F19" s="202"/>
      <c r="G19" s="203"/>
    </row>
    <row r="20" spans="1:7" ht="12.75">
      <c r="A20" s="218" t="s">
        <v>43</v>
      </c>
      <c r="B20" s="209"/>
      <c r="C20" s="210">
        <f>SUM(C21:C24)</f>
        <v>17</v>
      </c>
      <c r="D20" s="211"/>
      <c r="E20" s="212"/>
      <c r="F20" s="213"/>
      <c r="G20" s="214">
        <f>SUM(G21:G24)</f>
        <v>16</v>
      </c>
    </row>
    <row r="21" spans="1:7" ht="12.75">
      <c r="A21" s="204" t="s">
        <v>45</v>
      </c>
      <c r="B21" s="194">
        <v>1</v>
      </c>
      <c r="C21" s="195">
        <v>5</v>
      </c>
      <c r="D21" s="217"/>
      <c r="E21" s="206"/>
      <c r="F21" s="202"/>
      <c r="G21" s="203"/>
    </row>
    <row r="22" spans="1:7" ht="12.75">
      <c r="A22" s="204" t="s">
        <v>47</v>
      </c>
      <c r="B22" s="194">
        <v>2</v>
      </c>
      <c r="C22" s="195">
        <v>2</v>
      </c>
      <c r="D22" s="205" t="s">
        <v>114</v>
      </c>
      <c r="E22" s="206" t="s">
        <v>47</v>
      </c>
      <c r="F22" s="202">
        <v>3</v>
      </c>
      <c r="G22" s="203">
        <v>4</v>
      </c>
    </row>
    <row r="23" spans="1:7" ht="12.75">
      <c r="A23" s="207" t="s">
        <v>49</v>
      </c>
      <c r="B23" s="194">
        <v>3</v>
      </c>
      <c r="C23" s="195">
        <v>5</v>
      </c>
      <c r="D23" s="205" t="s">
        <v>115</v>
      </c>
      <c r="E23" s="206" t="s">
        <v>49</v>
      </c>
      <c r="F23" s="202">
        <v>1</v>
      </c>
      <c r="G23" s="203">
        <v>6</v>
      </c>
    </row>
    <row r="24" spans="1:7" ht="12.75">
      <c r="A24" s="207" t="s">
        <v>51</v>
      </c>
      <c r="B24" s="194">
        <v>4</v>
      </c>
      <c r="C24" s="195">
        <v>5</v>
      </c>
      <c r="D24" s="205" t="s">
        <v>116</v>
      </c>
      <c r="E24" s="206" t="s">
        <v>51</v>
      </c>
      <c r="F24" s="191">
        <v>2</v>
      </c>
      <c r="G24" s="203">
        <v>6</v>
      </c>
    </row>
    <row r="25" spans="1:7" ht="12.75">
      <c r="A25" s="219" t="s">
        <v>52</v>
      </c>
      <c r="B25" s="209"/>
      <c r="C25" s="210">
        <f>SUM(C26:C29)</f>
        <v>18</v>
      </c>
      <c r="D25" s="211"/>
      <c r="E25" s="212"/>
      <c r="F25" s="213"/>
      <c r="G25" s="214">
        <f>SUM(G26:G29)</f>
        <v>16</v>
      </c>
    </row>
    <row r="26" spans="1:7" ht="12.75">
      <c r="A26" s="204" t="s">
        <v>54</v>
      </c>
      <c r="B26" s="194">
        <v>1</v>
      </c>
      <c r="C26" s="195">
        <v>5</v>
      </c>
      <c r="D26" s="205" t="s">
        <v>117</v>
      </c>
      <c r="E26" s="206" t="s">
        <v>54</v>
      </c>
      <c r="F26" s="202">
        <v>1</v>
      </c>
      <c r="G26" s="203">
        <v>5</v>
      </c>
    </row>
    <row r="27" spans="1:7" ht="12.75">
      <c r="A27" s="204" t="s">
        <v>56</v>
      </c>
      <c r="B27" s="194">
        <v>2</v>
      </c>
      <c r="C27" s="195">
        <v>5</v>
      </c>
      <c r="D27" s="205" t="s">
        <v>118</v>
      </c>
      <c r="E27" s="206" t="s">
        <v>119</v>
      </c>
      <c r="F27" s="202">
        <v>2</v>
      </c>
      <c r="G27" s="203">
        <v>5</v>
      </c>
    </row>
    <row r="28" spans="1:7" ht="12.75">
      <c r="A28" s="207" t="s">
        <v>58</v>
      </c>
      <c r="B28" s="194">
        <v>1</v>
      </c>
      <c r="C28" s="195">
        <v>5</v>
      </c>
      <c r="D28" s="205" t="s">
        <v>120</v>
      </c>
      <c r="E28" s="206" t="s">
        <v>121</v>
      </c>
      <c r="F28" s="191">
        <v>2</v>
      </c>
      <c r="G28" s="203">
        <v>4</v>
      </c>
    </row>
    <row r="29" spans="1:7" ht="12.75">
      <c r="A29" s="204" t="s">
        <v>60</v>
      </c>
      <c r="B29" s="194">
        <v>2</v>
      </c>
      <c r="C29" s="195">
        <v>3</v>
      </c>
      <c r="D29" s="205" t="s">
        <v>122</v>
      </c>
      <c r="E29" s="206" t="s">
        <v>123</v>
      </c>
      <c r="F29" s="202">
        <v>1</v>
      </c>
      <c r="G29" s="203">
        <v>2</v>
      </c>
    </row>
    <row r="30" spans="1:7" ht="12.75">
      <c r="A30" s="218" t="s">
        <v>61</v>
      </c>
      <c r="B30" s="209"/>
      <c r="C30" s="210">
        <f>SUM(C31:C41)</f>
        <v>54</v>
      </c>
      <c r="D30" s="211"/>
      <c r="E30" s="212"/>
      <c r="F30" s="213"/>
      <c r="G30" s="214">
        <f>SUM(G31:G41)</f>
        <v>11</v>
      </c>
    </row>
    <row r="31" spans="1:7" ht="12.75">
      <c r="A31" s="193" t="s">
        <v>124</v>
      </c>
      <c r="B31" s="194">
        <v>1</v>
      </c>
      <c r="C31" s="195">
        <v>3</v>
      </c>
      <c r="D31" s="196" t="s">
        <v>125</v>
      </c>
      <c r="E31" s="220" t="s">
        <v>126</v>
      </c>
      <c r="F31" s="221">
        <v>3</v>
      </c>
      <c r="G31" s="222">
        <v>3</v>
      </c>
    </row>
    <row r="32" spans="1:7" ht="12.75">
      <c r="A32" s="193" t="s">
        <v>127</v>
      </c>
      <c r="B32" s="194">
        <v>2</v>
      </c>
      <c r="C32" s="195">
        <v>4</v>
      </c>
      <c r="D32" s="217"/>
      <c r="E32" s="206"/>
      <c r="F32" s="202"/>
      <c r="G32" s="203"/>
    </row>
    <row r="33" spans="1:7" ht="12.75">
      <c r="A33" s="193" t="s">
        <v>128</v>
      </c>
      <c r="B33" s="194">
        <v>3</v>
      </c>
      <c r="C33" s="195">
        <v>4</v>
      </c>
      <c r="D33" s="217"/>
      <c r="E33" s="206"/>
      <c r="F33" s="202"/>
      <c r="G33" s="203"/>
    </row>
    <row r="34" spans="1:7" ht="12.75">
      <c r="A34" s="223" t="s">
        <v>68</v>
      </c>
      <c r="B34" s="194">
        <v>2</v>
      </c>
      <c r="C34" s="195">
        <v>4</v>
      </c>
      <c r="D34" s="224"/>
      <c r="E34" s="225"/>
      <c r="F34" s="226"/>
      <c r="G34" s="227"/>
    </row>
    <row r="35" spans="1:7" ht="12.75">
      <c r="A35" s="216" t="s">
        <v>70</v>
      </c>
      <c r="B35" s="194">
        <v>3</v>
      </c>
      <c r="C35" s="195">
        <v>8</v>
      </c>
      <c r="D35" s="196" t="s">
        <v>129</v>
      </c>
      <c r="E35" s="220" t="s">
        <v>70</v>
      </c>
      <c r="F35" s="221">
        <v>5</v>
      </c>
      <c r="G35" s="222">
        <v>3</v>
      </c>
    </row>
    <row r="36" spans="1:7" ht="12.75">
      <c r="A36" s="216" t="s">
        <v>72</v>
      </c>
      <c r="B36" s="194">
        <v>4</v>
      </c>
      <c r="C36" s="195">
        <v>4</v>
      </c>
      <c r="D36" s="228" t="s">
        <v>130</v>
      </c>
      <c r="E36" s="229" t="s">
        <v>131</v>
      </c>
      <c r="F36" s="230">
        <v>6</v>
      </c>
      <c r="G36" s="231" t="s">
        <v>132</v>
      </c>
    </row>
    <row r="37" spans="1:7" ht="12.75">
      <c r="A37" s="216" t="s">
        <v>74</v>
      </c>
      <c r="B37" s="194">
        <v>4</v>
      </c>
      <c r="C37" s="195">
        <v>2</v>
      </c>
      <c r="D37" s="196" t="s">
        <v>133</v>
      </c>
      <c r="E37" s="220" t="s">
        <v>134</v>
      </c>
      <c r="F37" s="221">
        <v>6</v>
      </c>
      <c r="G37" s="222">
        <v>5</v>
      </c>
    </row>
    <row r="38" spans="1:7" ht="12.75">
      <c r="A38" s="207" t="s">
        <v>76</v>
      </c>
      <c r="B38" s="194">
        <v>2</v>
      </c>
      <c r="C38" s="195">
        <v>4</v>
      </c>
      <c r="D38" s="232" t="s">
        <v>135</v>
      </c>
      <c r="E38" s="233" t="s">
        <v>136</v>
      </c>
      <c r="F38" s="230">
        <v>5</v>
      </c>
      <c r="G38" s="231" t="s">
        <v>132</v>
      </c>
    </row>
    <row r="39" spans="1:7" ht="12.75">
      <c r="A39" s="234" t="s">
        <v>78</v>
      </c>
      <c r="B39" s="194">
        <v>4</v>
      </c>
      <c r="C39" s="195">
        <v>5</v>
      </c>
      <c r="D39" s="232" t="s">
        <v>137</v>
      </c>
      <c r="E39" s="233" t="s">
        <v>138</v>
      </c>
      <c r="F39" s="230">
        <v>6</v>
      </c>
      <c r="G39" s="231" t="s">
        <v>132</v>
      </c>
    </row>
    <row r="40" spans="1:7" ht="12.75">
      <c r="A40" s="234" t="s">
        <v>80</v>
      </c>
      <c r="B40" s="194">
        <v>4</v>
      </c>
      <c r="C40" s="195">
        <v>8</v>
      </c>
      <c r="D40" s="217"/>
      <c r="E40" s="206"/>
      <c r="F40" s="221"/>
      <c r="G40" s="222"/>
    </row>
    <row r="41" spans="1:7" ht="12.75">
      <c r="A41" s="235" t="s">
        <v>82</v>
      </c>
      <c r="B41" s="194">
        <v>3</v>
      </c>
      <c r="C41" s="195">
        <v>8</v>
      </c>
      <c r="D41" s="217"/>
      <c r="E41" s="206"/>
      <c r="F41" s="221"/>
      <c r="G41" s="222"/>
    </row>
    <row r="42" spans="1:7" ht="12.75">
      <c r="A42" s="218" t="s">
        <v>83</v>
      </c>
      <c r="B42" s="236"/>
      <c r="C42" s="237">
        <f>SUM(C43)</f>
        <v>6</v>
      </c>
      <c r="D42" s="211"/>
      <c r="E42" s="238"/>
      <c r="F42" s="239"/>
      <c r="G42" s="240"/>
    </row>
    <row r="43" spans="1:7" ht="12.75">
      <c r="A43" s="234" t="s">
        <v>84</v>
      </c>
      <c r="B43" s="241"/>
      <c r="C43" s="195">
        <v>6</v>
      </c>
      <c r="D43" s="217"/>
      <c r="E43" s="242"/>
      <c r="F43" s="243"/>
      <c r="G43" s="244"/>
    </row>
    <row r="44" spans="1:7" ht="12.75">
      <c r="A44" s="218" t="s">
        <v>85</v>
      </c>
      <c r="B44" s="236"/>
      <c r="C44" s="237">
        <f>SUM(C45:C46)</f>
        <v>4</v>
      </c>
      <c r="D44" s="211"/>
      <c r="E44" s="238"/>
      <c r="F44" s="239"/>
      <c r="G44" s="240"/>
    </row>
    <row r="45" spans="1:7" ht="12.75">
      <c r="A45" s="234" t="s">
        <v>87</v>
      </c>
      <c r="B45" s="241">
        <v>1</v>
      </c>
      <c r="C45" s="195">
        <v>2</v>
      </c>
      <c r="D45" s="217"/>
      <c r="E45" s="242"/>
      <c r="F45" s="243"/>
      <c r="G45" s="244"/>
    </row>
    <row r="46" spans="1:7" ht="13.5" thickBot="1">
      <c r="A46" s="245" t="s">
        <v>89</v>
      </c>
      <c r="B46" s="246">
        <v>2</v>
      </c>
      <c r="C46" s="247">
        <v>2</v>
      </c>
      <c r="D46" s="248"/>
      <c r="E46" s="249"/>
      <c r="F46" s="250"/>
      <c r="G46" s="251"/>
    </row>
    <row r="47" spans="1:7" ht="13.5" thickBot="1">
      <c r="A47" s="252" t="s">
        <v>139</v>
      </c>
      <c r="B47" s="253"/>
      <c r="C47" s="254">
        <f>C30+C25+C20+C16+C8+C42+C44</f>
        <v>127</v>
      </c>
      <c r="D47" s="255"/>
      <c r="E47" s="256"/>
      <c r="F47" s="257"/>
      <c r="G47" s="254">
        <f>G30+G25+G20+G16+G8</f>
        <v>60</v>
      </c>
    </row>
  </sheetData>
  <mergeCells count="10">
    <mergeCell ref="A5:A7"/>
    <mergeCell ref="B5:C5"/>
    <mergeCell ref="E5:G5"/>
    <mergeCell ref="B6:B7"/>
    <mergeCell ref="C6:C7"/>
    <mergeCell ref="D6:G6"/>
    <mergeCell ref="A1:G1"/>
    <mergeCell ref="A2:G2"/>
    <mergeCell ref="A3:G3"/>
    <mergeCell ref="A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D49" sqref="D49"/>
    </sheetView>
  </sheetViews>
  <sheetFormatPr defaultColWidth="9.00390625" defaultRowHeight="12.75"/>
  <cols>
    <col min="1" max="1" width="41.00390625" style="0" bestFit="1" customWidth="1"/>
    <col min="2" max="2" width="11.00390625" style="0" bestFit="1" customWidth="1"/>
    <col min="3" max="3" width="4.625" style="0" bestFit="1" customWidth="1"/>
    <col min="4" max="4" width="12.375" style="0" customWidth="1"/>
    <col min="5" max="5" width="29.00390625" style="0" bestFit="1" customWidth="1"/>
    <col min="6" max="6" width="5.625" style="0" bestFit="1" customWidth="1"/>
    <col min="7" max="7" width="5.75390625" style="0" bestFit="1" customWidth="1"/>
  </cols>
  <sheetData>
    <row r="1" spans="1:7" ht="12.75">
      <c r="A1" s="294" t="s">
        <v>94</v>
      </c>
      <c r="B1" s="294"/>
      <c r="C1" s="294"/>
      <c r="D1" s="294"/>
      <c r="E1" s="294"/>
      <c r="F1" s="294"/>
      <c r="G1" s="294"/>
    </row>
    <row r="2" spans="1:7" ht="12.75">
      <c r="A2" s="271" t="s">
        <v>140</v>
      </c>
      <c r="B2" s="271"/>
      <c r="C2" s="271"/>
      <c r="D2" s="271"/>
      <c r="E2" s="271"/>
      <c r="F2" s="271"/>
      <c r="G2" s="271"/>
    </row>
    <row r="3" spans="1:7" ht="12.75">
      <c r="A3" s="295" t="s">
        <v>96</v>
      </c>
      <c r="B3" s="295"/>
      <c r="C3" s="295"/>
      <c r="D3" s="295"/>
      <c r="E3" s="295"/>
      <c r="F3" s="295"/>
      <c r="G3" s="295"/>
    </row>
    <row r="4" spans="1:7" ht="13.5" thickBot="1">
      <c r="A4" s="282"/>
      <c r="B4" s="282"/>
      <c r="C4" s="282"/>
      <c r="D4" s="282"/>
      <c r="E4" s="282"/>
      <c r="F4" s="282"/>
      <c r="G4" s="282"/>
    </row>
    <row r="5" spans="1:7" ht="12.75">
      <c r="A5" s="296" t="s">
        <v>6</v>
      </c>
      <c r="B5" s="297" t="s">
        <v>97</v>
      </c>
      <c r="C5" s="287"/>
      <c r="D5" s="174"/>
      <c r="E5" s="287" t="s">
        <v>8</v>
      </c>
      <c r="F5" s="287"/>
      <c r="G5" s="288"/>
    </row>
    <row r="6" spans="1:7" ht="12.75">
      <c r="A6" s="298"/>
      <c r="B6" s="263" t="s">
        <v>98</v>
      </c>
      <c r="C6" s="289" t="s">
        <v>11</v>
      </c>
      <c r="D6" s="291" t="s">
        <v>141</v>
      </c>
      <c r="E6" s="292"/>
      <c r="F6" s="292"/>
      <c r="G6" s="293"/>
    </row>
    <row r="7" spans="1:7" ht="13.5" thickBot="1">
      <c r="A7" s="298"/>
      <c r="B7" s="264"/>
      <c r="C7" s="290"/>
      <c r="D7" s="175"/>
      <c r="E7" s="299" t="s">
        <v>100</v>
      </c>
      <c r="F7" s="300" t="s">
        <v>101</v>
      </c>
      <c r="G7" s="178" t="s">
        <v>102</v>
      </c>
    </row>
    <row r="8" spans="1:7" ht="13.5" thickTop="1">
      <c r="A8" s="301" t="s">
        <v>21</v>
      </c>
      <c r="B8" s="180"/>
      <c r="C8" s="181">
        <f>SUM(C10:C15)</f>
        <v>16</v>
      </c>
      <c r="D8" s="182"/>
      <c r="E8" s="302"/>
      <c r="F8" s="303"/>
      <c r="G8" s="185">
        <f>SUM(G9:G15)</f>
        <v>8</v>
      </c>
    </row>
    <row r="9" spans="1:7" ht="12.75">
      <c r="A9" s="304" t="s">
        <v>22</v>
      </c>
      <c r="B9" s="187"/>
      <c r="C9" s="188"/>
      <c r="D9" s="189"/>
      <c r="E9" s="305"/>
      <c r="F9" s="306"/>
      <c r="G9" s="307"/>
    </row>
    <row r="10" spans="1:7" ht="12.75">
      <c r="A10" s="308" t="s">
        <v>24</v>
      </c>
      <c r="B10" s="194">
        <v>1</v>
      </c>
      <c r="C10" s="195">
        <v>3</v>
      </c>
      <c r="D10" s="196"/>
      <c r="E10" s="309"/>
      <c r="F10" s="310"/>
      <c r="G10" s="311"/>
    </row>
    <row r="11" spans="1:7" ht="12.75">
      <c r="A11" s="308" t="s">
        <v>27</v>
      </c>
      <c r="B11" s="194">
        <v>2</v>
      </c>
      <c r="C11" s="195">
        <v>2</v>
      </c>
      <c r="D11" s="200"/>
      <c r="E11" s="312"/>
      <c r="F11" s="313"/>
      <c r="G11" s="314"/>
    </row>
    <row r="12" spans="1:7" ht="12.75">
      <c r="A12" s="315" t="s">
        <v>30</v>
      </c>
      <c r="B12" s="194">
        <v>1</v>
      </c>
      <c r="C12" s="195">
        <v>3</v>
      </c>
      <c r="D12" s="205" t="s">
        <v>105</v>
      </c>
      <c r="E12" s="242" t="s">
        <v>30</v>
      </c>
      <c r="F12" s="313">
        <v>1</v>
      </c>
      <c r="G12" s="314">
        <v>3</v>
      </c>
    </row>
    <row r="13" spans="1:7" ht="12.75">
      <c r="A13" s="315" t="s">
        <v>32</v>
      </c>
      <c r="B13" s="194">
        <v>3</v>
      </c>
      <c r="C13" s="195">
        <v>3</v>
      </c>
      <c r="D13" s="205" t="s">
        <v>142</v>
      </c>
      <c r="E13" s="316" t="s">
        <v>143</v>
      </c>
      <c r="F13" s="317">
        <v>4</v>
      </c>
      <c r="G13" s="318">
        <v>3</v>
      </c>
    </row>
    <row r="14" spans="1:7" ht="12.75">
      <c r="A14" s="304" t="s">
        <v>33</v>
      </c>
      <c r="B14" s="194"/>
      <c r="C14" s="195"/>
      <c r="D14" s="205"/>
      <c r="E14" s="319"/>
      <c r="F14" s="320"/>
      <c r="G14" s="318"/>
    </row>
    <row r="15" spans="1:7" ht="12.75">
      <c r="A15" s="321" t="s">
        <v>35</v>
      </c>
      <c r="B15" s="194">
        <v>4</v>
      </c>
      <c r="C15" s="195">
        <v>5</v>
      </c>
      <c r="D15" s="205" t="s">
        <v>144</v>
      </c>
      <c r="E15" s="322" t="s">
        <v>145</v>
      </c>
      <c r="F15" s="320">
        <v>2</v>
      </c>
      <c r="G15" s="323">
        <v>2</v>
      </c>
    </row>
    <row r="16" spans="1:7" ht="12.75">
      <c r="A16" s="324" t="s">
        <v>36</v>
      </c>
      <c r="B16" s="209"/>
      <c r="C16" s="210">
        <f>SUM(C17:C19)</f>
        <v>12</v>
      </c>
      <c r="D16" s="211"/>
      <c r="E16" s="238"/>
      <c r="F16" s="325"/>
      <c r="G16" s="214">
        <f>SUM(G17:G19)</f>
        <v>9</v>
      </c>
    </row>
    <row r="17" spans="1:7" ht="12.75">
      <c r="A17" s="326" t="s">
        <v>38</v>
      </c>
      <c r="B17" s="194">
        <v>1</v>
      </c>
      <c r="C17" s="195">
        <v>4</v>
      </c>
      <c r="D17" s="327" t="s">
        <v>146</v>
      </c>
      <c r="E17" s="328" t="s">
        <v>147</v>
      </c>
      <c r="F17" s="329">
        <v>1</v>
      </c>
      <c r="G17" s="330">
        <v>5</v>
      </c>
    </row>
    <row r="18" spans="1:7" ht="12.75">
      <c r="A18" s="326" t="s">
        <v>42</v>
      </c>
      <c r="B18" s="194">
        <v>3</v>
      </c>
      <c r="C18" s="195">
        <v>4</v>
      </c>
      <c r="D18" s="331"/>
      <c r="E18" s="332"/>
      <c r="F18" s="333"/>
      <c r="G18" s="334"/>
    </row>
    <row r="19" spans="1:7" ht="12.75">
      <c r="A19" s="335" t="s">
        <v>40</v>
      </c>
      <c r="B19" s="194">
        <v>2</v>
      </c>
      <c r="C19" s="195">
        <v>4</v>
      </c>
      <c r="D19" s="336" t="s">
        <v>148</v>
      </c>
      <c r="E19" s="337" t="s">
        <v>149</v>
      </c>
      <c r="F19" s="338">
        <v>2</v>
      </c>
      <c r="G19" s="339">
        <v>4</v>
      </c>
    </row>
    <row r="20" spans="1:7" ht="12.75">
      <c r="A20" s="340" t="s">
        <v>43</v>
      </c>
      <c r="B20" s="209"/>
      <c r="C20" s="210">
        <f>SUM(C21:C24)</f>
        <v>17</v>
      </c>
      <c r="D20" s="211"/>
      <c r="E20" s="238"/>
      <c r="F20" s="325"/>
      <c r="G20" s="214">
        <f>SUM(G21:G24)</f>
        <v>8</v>
      </c>
    </row>
    <row r="21" spans="1:7" ht="12.75">
      <c r="A21" s="315" t="s">
        <v>45</v>
      </c>
      <c r="B21" s="194">
        <v>1</v>
      </c>
      <c r="C21" s="195">
        <v>5</v>
      </c>
      <c r="D21" s="205" t="s">
        <v>150</v>
      </c>
      <c r="E21" s="242" t="s">
        <v>151</v>
      </c>
      <c r="F21" s="313">
        <v>2</v>
      </c>
      <c r="G21" s="314">
        <v>3</v>
      </c>
    </row>
    <row r="22" spans="1:7" ht="12.75">
      <c r="A22" s="315" t="s">
        <v>47</v>
      </c>
      <c r="B22" s="194">
        <v>2</v>
      </c>
      <c r="C22" s="195">
        <v>2</v>
      </c>
      <c r="D22" s="205"/>
      <c r="E22" s="242"/>
      <c r="F22" s="313"/>
      <c r="G22" s="314"/>
    </row>
    <row r="23" spans="1:7" ht="12.75">
      <c r="A23" s="321" t="s">
        <v>49</v>
      </c>
      <c r="B23" s="194">
        <v>3</v>
      </c>
      <c r="C23" s="195">
        <v>5</v>
      </c>
      <c r="D23" s="341" t="s">
        <v>152</v>
      </c>
      <c r="E23" s="242" t="s">
        <v>49</v>
      </c>
      <c r="F23" s="313">
        <v>1</v>
      </c>
      <c r="G23" s="314">
        <v>5</v>
      </c>
    </row>
    <row r="24" spans="1:7" ht="12.75">
      <c r="A24" s="321" t="s">
        <v>51</v>
      </c>
      <c r="B24" s="194">
        <v>4</v>
      </c>
      <c r="C24" s="195">
        <v>5</v>
      </c>
      <c r="D24" s="342"/>
      <c r="E24" s="343"/>
      <c r="F24" s="344"/>
      <c r="G24" s="345"/>
    </row>
    <row r="25" spans="1:7" ht="12.75">
      <c r="A25" s="346" t="s">
        <v>52</v>
      </c>
      <c r="B25" s="209"/>
      <c r="C25" s="210">
        <f>SUM(C26:C29)</f>
        <v>18</v>
      </c>
      <c r="D25" s="211"/>
      <c r="E25" s="238"/>
      <c r="F25" s="325"/>
      <c r="G25" s="214">
        <f>SUM(G26:G29)</f>
        <v>13</v>
      </c>
    </row>
    <row r="26" spans="1:7" ht="12.75">
      <c r="A26" s="315" t="s">
        <v>54</v>
      </c>
      <c r="B26" s="194">
        <v>1</v>
      </c>
      <c r="C26" s="195">
        <v>5</v>
      </c>
      <c r="D26" s="341" t="s">
        <v>153</v>
      </c>
      <c r="E26" s="242" t="s">
        <v>54</v>
      </c>
      <c r="F26" s="313">
        <v>1</v>
      </c>
      <c r="G26" s="314">
        <v>5</v>
      </c>
    </row>
    <row r="27" spans="1:7" ht="12.75">
      <c r="A27" s="315" t="s">
        <v>56</v>
      </c>
      <c r="B27" s="194">
        <v>2</v>
      </c>
      <c r="C27" s="195">
        <v>5</v>
      </c>
      <c r="D27" s="342"/>
      <c r="E27" s="343"/>
      <c r="F27" s="347"/>
      <c r="G27" s="345"/>
    </row>
    <row r="28" spans="1:7" ht="12.75">
      <c r="A28" s="321" t="s">
        <v>58</v>
      </c>
      <c r="B28" s="194">
        <v>1</v>
      </c>
      <c r="C28" s="195">
        <v>5</v>
      </c>
      <c r="D28" s="205" t="s">
        <v>154</v>
      </c>
      <c r="E28" s="242" t="s">
        <v>155</v>
      </c>
      <c r="F28" s="306">
        <v>2</v>
      </c>
      <c r="G28" s="314">
        <v>5</v>
      </c>
    </row>
    <row r="29" spans="1:7" ht="12.75">
      <c r="A29" s="315" t="s">
        <v>60</v>
      </c>
      <c r="B29" s="194">
        <v>2</v>
      </c>
      <c r="C29" s="195">
        <v>3</v>
      </c>
      <c r="D29" s="205" t="s">
        <v>156</v>
      </c>
      <c r="E29" s="242" t="s">
        <v>157</v>
      </c>
      <c r="F29" s="313">
        <v>1</v>
      </c>
      <c r="G29" s="314">
        <v>3</v>
      </c>
    </row>
    <row r="30" spans="1:7" ht="12.75">
      <c r="A30" s="340" t="s">
        <v>61</v>
      </c>
      <c r="B30" s="209"/>
      <c r="C30" s="210">
        <f>SUM(C31:C41)</f>
        <v>54</v>
      </c>
      <c r="D30" s="211"/>
      <c r="E30" s="238"/>
      <c r="F30" s="325"/>
      <c r="G30" s="214">
        <f>SUM(G31:G41)</f>
        <v>19</v>
      </c>
    </row>
    <row r="31" spans="1:7" ht="12.75">
      <c r="A31" s="308" t="s">
        <v>124</v>
      </c>
      <c r="B31" s="194">
        <v>1</v>
      </c>
      <c r="C31" s="195">
        <v>3</v>
      </c>
      <c r="D31" s="348"/>
      <c r="E31" s="349"/>
      <c r="F31" s="350"/>
      <c r="G31" s="351"/>
    </row>
    <row r="32" spans="1:7" ht="12.75">
      <c r="A32" s="308" t="s">
        <v>127</v>
      </c>
      <c r="B32" s="194">
        <v>2</v>
      </c>
      <c r="C32" s="195">
        <v>4</v>
      </c>
      <c r="D32" s="352" t="s">
        <v>158</v>
      </c>
      <c r="E32" s="353" t="s">
        <v>126</v>
      </c>
      <c r="F32" s="354">
        <v>3</v>
      </c>
      <c r="G32" s="355">
        <v>4</v>
      </c>
    </row>
    <row r="33" spans="1:7" ht="12.75">
      <c r="A33" s="308" t="s">
        <v>128</v>
      </c>
      <c r="B33" s="194">
        <v>3</v>
      </c>
      <c r="C33" s="195">
        <v>4</v>
      </c>
      <c r="D33" s="356" t="s">
        <v>159</v>
      </c>
      <c r="E33" s="357" t="s">
        <v>160</v>
      </c>
      <c r="F33" s="358">
        <v>4</v>
      </c>
      <c r="G33" s="359">
        <v>5</v>
      </c>
    </row>
    <row r="34" spans="1:7" ht="12.75">
      <c r="A34" s="360" t="s">
        <v>68</v>
      </c>
      <c r="B34" s="194">
        <v>2</v>
      </c>
      <c r="C34" s="195">
        <v>4</v>
      </c>
      <c r="D34" s="361" t="s">
        <v>161</v>
      </c>
      <c r="E34" s="362" t="s">
        <v>162</v>
      </c>
      <c r="F34" s="363">
        <v>4</v>
      </c>
      <c r="G34" s="364">
        <v>5</v>
      </c>
    </row>
    <row r="35" spans="1:7" ht="12.75">
      <c r="A35" s="335" t="s">
        <v>70</v>
      </c>
      <c r="B35" s="194">
        <v>3</v>
      </c>
      <c r="C35" s="195">
        <v>8</v>
      </c>
      <c r="D35" s="365"/>
      <c r="E35" s="366"/>
      <c r="F35" s="367"/>
      <c r="G35" s="368"/>
    </row>
    <row r="36" spans="1:7" ht="12.75">
      <c r="A36" s="335" t="s">
        <v>72</v>
      </c>
      <c r="B36" s="194">
        <v>4</v>
      </c>
      <c r="C36" s="195">
        <v>4</v>
      </c>
      <c r="D36" s="369" t="s">
        <v>163</v>
      </c>
      <c r="E36" s="370" t="s">
        <v>164</v>
      </c>
      <c r="F36" s="371">
        <v>5</v>
      </c>
      <c r="G36" s="372">
        <v>5</v>
      </c>
    </row>
    <row r="37" spans="1:7" ht="12.75">
      <c r="A37" s="335" t="s">
        <v>74</v>
      </c>
      <c r="B37" s="194">
        <v>4</v>
      </c>
      <c r="C37" s="195">
        <v>2</v>
      </c>
      <c r="D37" s="373"/>
      <c r="E37" s="374"/>
      <c r="F37" s="375"/>
      <c r="G37" s="376"/>
    </row>
    <row r="38" spans="1:7" ht="12.75">
      <c r="A38" s="321" t="s">
        <v>76</v>
      </c>
      <c r="B38" s="194">
        <v>2</v>
      </c>
      <c r="C38" s="195">
        <v>4</v>
      </c>
      <c r="D38" s="232"/>
      <c r="E38" s="377"/>
      <c r="F38" s="378"/>
      <c r="G38" s="379"/>
    </row>
    <row r="39" spans="1:7" ht="12.75">
      <c r="A39" s="380" t="s">
        <v>78</v>
      </c>
      <c r="B39" s="194">
        <v>4</v>
      </c>
      <c r="C39" s="195">
        <v>5</v>
      </c>
      <c r="D39" s="232"/>
      <c r="E39" s="377"/>
      <c r="F39" s="378"/>
      <c r="G39" s="379"/>
    </row>
    <row r="40" spans="1:7" ht="12.75">
      <c r="A40" s="380" t="s">
        <v>80</v>
      </c>
      <c r="B40" s="194">
        <v>4</v>
      </c>
      <c r="C40" s="195">
        <v>8</v>
      </c>
      <c r="D40" s="381"/>
      <c r="E40" s="382"/>
      <c r="F40" s="383"/>
      <c r="G40" s="384"/>
    </row>
    <row r="41" spans="1:7" ht="12.75">
      <c r="A41" s="385" t="s">
        <v>82</v>
      </c>
      <c r="B41" s="194">
        <v>3</v>
      </c>
      <c r="C41" s="195">
        <v>8</v>
      </c>
      <c r="D41" s="217"/>
      <c r="E41" s="242"/>
      <c r="F41" s="386"/>
      <c r="G41" s="387"/>
    </row>
    <row r="42" spans="1:7" ht="12.75">
      <c r="A42" s="340" t="s">
        <v>83</v>
      </c>
      <c r="B42" s="236"/>
      <c r="C42" s="237">
        <f>SUM(C43)</f>
        <v>6</v>
      </c>
      <c r="D42" s="211"/>
      <c r="E42" s="238"/>
      <c r="F42" s="388"/>
      <c r="G42" s="389"/>
    </row>
    <row r="43" spans="1:7" ht="12.75">
      <c r="A43" s="380" t="s">
        <v>84</v>
      </c>
      <c r="B43" s="241"/>
      <c r="C43" s="195">
        <v>6</v>
      </c>
      <c r="D43" s="217"/>
      <c r="E43" s="242"/>
      <c r="F43" s="386"/>
      <c r="G43" s="387"/>
    </row>
    <row r="44" spans="1:7" ht="12.75">
      <c r="A44" s="340" t="s">
        <v>85</v>
      </c>
      <c r="B44" s="236"/>
      <c r="C44" s="237">
        <f>SUM(C45:C46)</f>
        <v>4</v>
      </c>
      <c r="D44" s="211"/>
      <c r="E44" s="238"/>
      <c r="F44" s="388"/>
      <c r="G44" s="389"/>
    </row>
    <row r="45" spans="1:7" ht="12.75">
      <c r="A45" s="380" t="s">
        <v>87</v>
      </c>
      <c r="B45" s="241">
        <v>1</v>
      </c>
      <c r="C45" s="195">
        <v>2</v>
      </c>
      <c r="D45" s="217"/>
      <c r="E45" s="242"/>
      <c r="F45" s="386"/>
      <c r="G45" s="387"/>
    </row>
    <row r="46" spans="1:7" ht="13.5" thickBot="1">
      <c r="A46" s="390" t="s">
        <v>89</v>
      </c>
      <c r="B46" s="246">
        <v>2</v>
      </c>
      <c r="C46" s="247">
        <v>2</v>
      </c>
      <c r="D46" s="248"/>
      <c r="E46" s="249"/>
      <c r="F46" s="391"/>
      <c r="G46" s="392"/>
    </row>
    <row r="47" spans="1:7" ht="13.5" thickBot="1">
      <c r="A47" s="252" t="s">
        <v>139</v>
      </c>
      <c r="B47" s="253"/>
      <c r="C47" s="254">
        <f>C30+C25+C20+C16+C8+C42+C44</f>
        <v>127</v>
      </c>
      <c r="D47" s="255"/>
      <c r="E47" s="393"/>
      <c r="F47" s="394"/>
      <c r="G47" s="254">
        <f>G30+G25+G20+G16+G8</f>
        <v>57</v>
      </c>
    </row>
  </sheetData>
  <mergeCells count="22">
    <mergeCell ref="D36:D37"/>
    <mergeCell ref="E36:E37"/>
    <mergeCell ref="F36:F37"/>
    <mergeCell ref="G36:G37"/>
    <mergeCell ref="D17:D18"/>
    <mergeCell ref="E17:E18"/>
    <mergeCell ref="F17:F18"/>
    <mergeCell ref="G17:G18"/>
    <mergeCell ref="A1:G1"/>
    <mergeCell ref="A2:G2"/>
    <mergeCell ref="A3:G3"/>
    <mergeCell ref="A4:G4"/>
    <mergeCell ref="A5:A7"/>
    <mergeCell ref="B5:C5"/>
    <mergeCell ref="E5:G5"/>
    <mergeCell ref="B6:B7"/>
    <mergeCell ref="C6:C7"/>
    <mergeCell ref="D6:G6"/>
    <mergeCell ref="G34:G35"/>
    <mergeCell ref="F34:F35"/>
    <mergeCell ref="E34:E35"/>
    <mergeCell ref="D34:D3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BMF-KGK</cp:lastModifiedBy>
  <dcterms:created xsi:type="dcterms:W3CDTF">2006-12-20T13:43:26Z</dcterms:created>
  <dcterms:modified xsi:type="dcterms:W3CDTF">2007-08-17T06:47:07Z</dcterms:modified>
  <cp:category/>
  <cp:version/>
  <cp:contentType/>
  <cp:contentStatus/>
</cp:coreProperties>
</file>