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nappali" sheetId="1" r:id="rId1"/>
  </sheets>
  <definedNames>
    <definedName name="_xlnm.Print_Area" localSheetId="0">'nappali'!$A$1:$AO$108</definedName>
  </definedNames>
  <calcPr fullCalcOnLoad="1"/>
</workbook>
</file>

<file path=xl/comments1.xml><?xml version="1.0" encoding="utf-8"?>
<comments xmlns="http://schemas.openxmlformats.org/spreadsheetml/2006/main">
  <authors>
    <author>BMF</author>
    <author>OE</author>
    <author>Sir Charles</author>
    <author>Windows User</author>
  </authors>
  <commentList>
    <comment ref="C71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C58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AO60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C8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TVSZ 6.§ alapján a kritériumtárgy 2012 szeptembertől két félévesre változott.</t>
        </r>
      </text>
    </comment>
    <comment ref="C18" authorId="2">
      <text>
        <r>
          <rPr>
            <sz val="9"/>
            <rFont val="Tahoma"/>
            <family val="2"/>
          </rPr>
          <t xml:space="preserve">Előkövetelmény törölve a KGK-KT-V/390/2014 határozat alapján a 2014/15/II. félévtől.
</t>
        </r>
      </text>
    </comment>
    <comment ref="C25" authorId="2">
      <text>
        <r>
          <rPr>
            <sz val="9"/>
            <rFont val="Tahoma"/>
            <family val="2"/>
          </rPr>
          <t>Előkövetelmény törölve a KGK-KT-V/390/2014 határozat alapján a 2014/15/II. félévtől.</t>
        </r>
        <r>
          <rPr>
            <sz val="9"/>
            <rFont val="Tahoma"/>
            <family val="2"/>
          </rPr>
          <t xml:space="preserve">
</t>
        </r>
      </text>
    </comment>
    <comment ref="C32" authorId="2">
      <text>
        <r>
          <rPr>
            <sz val="9"/>
            <rFont val="Tahoma"/>
            <family val="2"/>
          </rPr>
          <t>Előkövetelmény törölve a KGK-KT-V/390/2014 határozat alapján a 2014/15/II. félévtől.</t>
        </r>
      </text>
    </comment>
    <comment ref="C34" authorId="2">
      <text>
        <r>
          <rPr>
            <sz val="9"/>
            <rFont val="Tahoma"/>
            <family val="2"/>
          </rPr>
          <t>Előkövetelmény törölve a KGK-KT-V/390/2014 határozat alapján a 2014/15/II. félévtől.</t>
        </r>
      </text>
    </comment>
    <comment ref="C35" authorId="2">
      <text>
        <r>
          <rPr>
            <sz val="9"/>
            <rFont val="Tahoma"/>
            <family val="2"/>
          </rPr>
          <t xml:space="preserve">Előkövetelmény törölve a KGK-KT-V/390/2014 határozat alapján a 2014/15/II. félévtől.
</t>
        </r>
      </text>
    </comment>
    <comment ref="C50" authorId="2">
      <text>
        <r>
          <rPr>
            <sz val="9"/>
            <rFont val="Tahoma"/>
            <family val="2"/>
          </rPr>
          <t>Előkövetelmény törölve a KGK-KT-V/390/2014 határozat alapján a 2014/15/II. félévtől.</t>
        </r>
      </text>
    </comment>
    <comment ref="C70" authorId="2">
      <text>
        <r>
          <rPr>
            <sz val="9"/>
            <rFont val="Tahoma"/>
            <family val="2"/>
          </rPr>
          <t xml:space="preserve">Előkövetelmény előírva a KGK-KT-V/390/2014 határozat alapján a 2014/15/II. félévtől.
</t>
        </r>
      </text>
    </comment>
    <comment ref="C19" authorId="3">
      <text>
        <r>
          <rPr>
            <sz val="9"/>
            <rFont val="Segoe UI"/>
            <family val="2"/>
          </rPr>
          <t>Előkövetelmény változott a KGK-KT-V/390/2014 határozat alapján a 2014/15/II. félévtől.</t>
        </r>
      </text>
    </comment>
  </commentList>
</comments>
</file>

<file path=xl/sharedStrings.xml><?xml version="1.0" encoding="utf-8"?>
<sst xmlns="http://schemas.openxmlformats.org/spreadsheetml/2006/main" count="338" uniqueCount="231">
  <si>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</si>
  <si>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</si>
  <si>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</si>
  <si>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</si>
  <si>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</si>
  <si>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</si>
  <si>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</si>
  <si>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</si>
  <si>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</si>
  <si>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</si>
  <si>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</si>
  <si>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</si>
  <si>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</si>
  <si>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</si>
  <si>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</si>
  <si>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</si>
  <si>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</si>
  <si>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</si>
  <si>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</si>
  <si>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</si>
  <si>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</si>
  <si>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</si>
  <si>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</si>
  <si>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v</t>
  </si>
  <si>
    <t>Informatika alapjai</t>
  </si>
  <si>
    <t>A/2 Elm. gazd. alapozó modul</t>
  </si>
  <si>
    <t>Mikroökonómia</t>
  </si>
  <si>
    <t>Makroökonómia</t>
  </si>
  <si>
    <t>Pénzügyek alapjai</t>
  </si>
  <si>
    <t>Környezetgazdaságtan</t>
  </si>
  <si>
    <t>Munkaerőgazdaságtan</t>
  </si>
  <si>
    <t>Gazdaságtörténet</t>
  </si>
  <si>
    <t>B</t>
  </si>
  <si>
    <t>Üzleti alapozó modul</t>
  </si>
  <si>
    <t>B/1 Egységes üzleti alapozó modul</t>
  </si>
  <si>
    <t>Menedzsment alapjai</t>
  </si>
  <si>
    <t>Marketing alapjai</t>
  </si>
  <si>
    <t>Adózás alapjai</t>
  </si>
  <si>
    <t>Számvitel alapjai</t>
  </si>
  <si>
    <t>Vállalkozások pénzügyei</t>
  </si>
  <si>
    <t>Gazdasági informatika</t>
  </si>
  <si>
    <t>C</t>
  </si>
  <si>
    <t>Gazdasági jog</t>
  </si>
  <si>
    <t>Projektmenedzsment</t>
  </si>
  <si>
    <t>Logisztika</t>
  </si>
  <si>
    <t>A+B+C</t>
  </si>
  <si>
    <t>Összesen</t>
  </si>
  <si>
    <t>D</t>
  </si>
  <si>
    <t>Differenciált szakmai modulok</t>
  </si>
  <si>
    <t>Piackutatás</t>
  </si>
  <si>
    <t>Termék és árpolitika</t>
  </si>
  <si>
    <t>Szolgáltatásmarketing</t>
  </si>
  <si>
    <t>Nemzetközi marketing</t>
  </si>
  <si>
    <t>Gyakorlati félév</t>
  </si>
  <si>
    <t>Szakmai gyakorlat</t>
  </si>
  <si>
    <t>szigorlat (s)</t>
  </si>
  <si>
    <t>vizsga (v)</t>
  </si>
  <si>
    <t>Féléviközi teljesítmény (f)</t>
  </si>
  <si>
    <t>Összes követelmény</t>
  </si>
  <si>
    <t xml:space="preserve">Testnevelés </t>
  </si>
  <si>
    <t>a</t>
  </si>
  <si>
    <t>Statisztika I.</t>
  </si>
  <si>
    <t>Statisztika II.</t>
  </si>
  <si>
    <t>Szakdolgozat</t>
  </si>
  <si>
    <t>Nemzetközi gazdaságtan</t>
  </si>
  <si>
    <t>Matematika II.</t>
  </si>
  <si>
    <t>EU ismeretek</t>
  </si>
  <si>
    <t>Szociológia</t>
  </si>
  <si>
    <t>8.</t>
  </si>
  <si>
    <t>9.</t>
  </si>
  <si>
    <t>10.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</si>
  <si>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</si>
  <si>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</si>
  <si>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</si>
  <si>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</si>
  <si>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</si>
  <si>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</si>
  <si>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</si>
  <si>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</si>
  <si>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</si>
  <si>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</si>
  <si>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</si>
  <si>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</si>
  <si>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</si>
  <si>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</si>
  <si>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</si>
  <si>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</si>
  <si>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</si>
  <si>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</si>
  <si>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</si>
  <si>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</si>
  <si>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</si>
  <si>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</si>
  <si>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</si>
  <si>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</si>
  <si>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</si>
  <si>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</si>
  <si>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</si>
  <si>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</si>
  <si>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</si>
  <si>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52.</t>
  </si>
  <si>
    <t>53.</t>
  </si>
  <si>
    <t>Vállalkozásgazdaságtan</t>
  </si>
  <si>
    <t xml:space="preserve">  heti óraszámokkal (ea, tgy., l.)) ; követelményekkel (k.); kreditekkel (kr.)</t>
  </si>
  <si>
    <t>B/2 Szakmai idegen nyelvi modul</t>
  </si>
  <si>
    <t>Szakmai idegen nyelv I.</t>
  </si>
  <si>
    <t>Szakmai idegen nyelv II.</t>
  </si>
  <si>
    <t>25.</t>
  </si>
  <si>
    <t>42.</t>
  </si>
  <si>
    <t>51.</t>
  </si>
  <si>
    <t>Matematika I.</t>
  </si>
  <si>
    <t>Marketingmenedzsment</t>
  </si>
  <si>
    <t>Államigazgatási és jogi ismeretek</t>
  </si>
  <si>
    <t>C/1 Alapszak modulja</t>
  </si>
  <si>
    <t>C/2 Intézményi közös modul</t>
  </si>
  <si>
    <t>Kereskedelemgazdaságtan</t>
  </si>
  <si>
    <t>Médiagazdaságtan</t>
  </si>
  <si>
    <t>E-kereskedelem</t>
  </si>
  <si>
    <t>Kereskedelmi jog</t>
  </si>
  <si>
    <t xml:space="preserve">Kereskedelem és marketing BA. szak </t>
  </si>
  <si>
    <t>D/1 Marketingkommunikáció szakirány</t>
  </si>
  <si>
    <t>Értékesítés és eladástechnikák</t>
  </si>
  <si>
    <t>A/3 Kötelezően választható tárgyak</t>
  </si>
  <si>
    <t>C/3 Kötelezően választható tárgyak</t>
  </si>
  <si>
    <t>Kereskedelmi marketing</t>
  </si>
  <si>
    <t>Reklám és reklámtervezés</t>
  </si>
  <si>
    <t>Marketingkutatás módszertana és gyakorlata</t>
  </si>
  <si>
    <t>Arculattervezés</t>
  </si>
  <si>
    <t>Beszerzési és ellátási menedzsment</t>
  </si>
  <si>
    <t xml:space="preserve">Statisztika I. </t>
  </si>
  <si>
    <t>Marketing kommunikáció</t>
  </si>
  <si>
    <t>vállalkozásgazdaságtan</t>
  </si>
  <si>
    <t>Államigazgatási és jogi ism.</t>
  </si>
  <si>
    <t>Előtanulmányi követelmények</t>
  </si>
  <si>
    <t>C Alapszak modulja</t>
  </si>
  <si>
    <t>11., 12.</t>
  </si>
  <si>
    <t>Fogyasztói magatartás</t>
  </si>
  <si>
    <t>Online marketing</t>
  </si>
  <si>
    <t>Üzleti kommunikáció I.</t>
  </si>
  <si>
    <t>Szervezeti magatartás</t>
  </si>
  <si>
    <t>Kreatív üzenetek tervezése</t>
  </si>
  <si>
    <t xml:space="preserve">Matematika I. </t>
  </si>
  <si>
    <t>é</t>
  </si>
  <si>
    <t>48.</t>
  </si>
  <si>
    <t>54.</t>
  </si>
  <si>
    <t>GTSTESTNEV</t>
  </si>
  <si>
    <t>KMEMA12KNC</t>
  </si>
  <si>
    <t>KMEMA22KNC</t>
  </si>
  <si>
    <t>GVMST12KNC</t>
  </si>
  <si>
    <t>GVMST22KNC</t>
  </si>
  <si>
    <t>KMAIA11KNC</t>
  </si>
  <si>
    <t>GGTKG12KNC</t>
  </si>
  <si>
    <t>GGTKG22KNC</t>
  </si>
  <si>
    <t>GGTNG11KNC</t>
  </si>
  <si>
    <t>GGTPU11KNC</t>
  </si>
  <si>
    <t>GGTKO11KNC</t>
  </si>
  <si>
    <t>GGTGT11KNC</t>
  </si>
  <si>
    <t>GGTSZ11KNC</t>
  </si>
  <si>
    <t>GVMMG11KNC</t>
  </si>
  <si>
    <t>GSVEU11KNC</t>
  </si>
  <si>
    <t>GGTJO11KNC</t>
  </si>
  <si>
    <t>GSVVG11KNC</t>
  </si>
  <si>
    <t>GVMMD11KNC</t>
  </si>
  <si>
    <t>GGTMA11KNC</t>
  </si>
  <si>
    <t>GSVAI11KNC</t>
  </si>
  <si>
    <t>GVMSA11KNC</t>
  </si>
  <si>
    <t>GGTVP11KNC</t>
  </si>
  <si>
    <t>GSVGI11KNC</t>
  </si>
  <si>
    <t>GGTUK11KNC</t>
  </si>
  <si>
    <t>GNYNY12KNC</t>
  </si>
  <si>
    <t>GNYNY22KNC</t>
  </si>
  <si>
    <t>e</t>
  </si>
  <si>
    <t>Kritériumtárgy (angol vagy német nyelven)</t>
  </si>
  <si>
    <t>logisztika</t>
  </si>
  <si>
    <t>kereskedelemgazdaságtan</t>
  </si>
  <si>
    <t>értékesítési és eladástechnikák</t>
  </si>
  <si>
    <t>marketingmendzsment</t>
  </si>
  <si>
    <t>marketingkommunikáció</t>
  </si>
  <si>
    <t>reklám és média tervezés</t>
  </si>
  <si>
    <t xml:space="preserve">Záróvizsga tárgyak: komplex kérdéssor az alábbi ismeretkörökből: </t>
  </si>
  <si>
    <t>Tantárgy 1.</t>
  </si>
  <si>
    <t>Tantárgy 2.</t>
  </si>
  <si>
    <t>13.</t>
  </si>
  <si>
    <t>14.</t>
  </si>
  <si>
    <t>26.</t>
  </si>
  <si>
    <t>27.</t>
  </si>
  <si>
    <t>GSVKG11KNC</t>
  </si>
  <si>
    <t>GVMLO11KNC</t>
  </si>
  <si>
    <t>GGTER11KNC</t>
  </si>
  <si>
    <t>GGTTA11KNC</t>
  </si>
  <si>
    <t>GSVMG11KNC</t>
  </si>
  <si>
    <t>GGTMM11KNC</t>
  </si>
  <si>
    <t>GGTMK11KNC</t>
  </si>
  <si>
    <t>GGTKM11KNC</t>
  </si>
  <si>
    <t>GGTNM11KNC</t>
  </si>
  <si>
    <t>GGTSL11KNC</t>
  </si>
  <si>
    <t>GGTPK11KNC</t>
  </si>
  <si>
    <t>GSVEB11KNC</t>
  </si>
  <si>
    <t>GSVSZ11KNC</t>
  </si>
  <si>
    <t>GGTGJ11KNC</t>
  </si>
  <si>
    <t>GGTPM11KNC</t>
  </si>
  <si>
    <t>GVMBS11KNC</t>
  </si>
  <si>
    <t>GGTKJ11KNC</t>
  </si>
  <si>
    <t>GGTRR11KNC</t>
  </si>
  <si>
    <t>GGTFM11KNC</t>
  </si>
  <si>
    <t>GGTKT11KNC</t>
  </si>
  <si>
    <t>GGTOM11KNC</t>
  </si>
  <si>
    <t>GGTMS11KNC</t>
  </si>
  <si>
    <t>GGTAT11KNC</t>
  </si>
  <si>
    <t>GGTSG11KNC</t>
  </si>
  <si>
    <t>GGTSD11KNC</t>
  </si>
  <si>
    <t>B/3 Készségfejlesztő modul-szab. választható tárgyak*</t>
  </si>
  <si>
    <t>A/4 Szabadon választható társ. tud. Tárgyak*</t>
  </si>
  <si>
    <t>Szabadon választható tárgyak*</t>
  </si>
  <si>
    <t>A/4 Szabadon választható társadalomtudományi tárgyak</t>
  </si>
  <si>
    <t>kr.</t>
  </si>
  <si>
    <t>Gazdaságföldrajz</t>
  </si>
  <si>
    <t>Filozófiatörténet</t>
  </si>
  <si>
    <t>Szervezetszociológia</t>
  </si>
  <si>
    <t>B/3 Készségfejlesztő modul-szabadon választható tárgyak</t>
  </si>
  <si>
    <t>Írás és prezentációs készségfejlesztés</t>
  </si>
  <si>
    <t>Tanulás és kutatás módszertan</t>
  </si>
  <si>
    <t>Szakirány választható tárgyak</t>
  </si>
  <si>
    <t>Adatbázis kezelés a marketing, értékesítés és CRM területeken</t>
  </si>
  <si>
    <t>Családi vállalkozások</t>
  </si>
  <si>
    <t>Környezettudatos marketing</t>
  </si>
  <si>
    <t>Többváltozós adatemelmzés</t>
  </si>
  <si>
    <t>Válság és változásmenedzsment</t>
  </si>
  <si>
    <t>GNYANGOL</t>
  </si>
  <si>
    <t>Ajánlott szabadon választható tárgyak</t>
  </si>
  <si>
    <t>49., 50.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</si>
</sst>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thick"/>
      <right style="medium"/>
      <top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dotted"/>
      <top style="medium"/>
      <bottom style="medium"/>
    </border>
    <border>
      <left/>
      <right style="dotted"/>
      <top style="medium"/>
      <bottom style="medium"/>
    </border>
    <border>
      <left/>
      <right style="dotted"/>
      <top/>
      <bottom style="dotted"/>
    </border>
    <border>
      <left/>
      <right style="thick"/>
      <top/>
      <bottom style="dotted"/>
    </border>
    <border>
      <left/>
      <right/>
      <top/>
      <bottom style="dotted"/>
    </border>
    <border>
      <left style="thick"/>
      <right style="dotted"/>
      <top/>
      <bottom style="dotted"/>
    </border>
    <border>
      <left/>
      <right style="dotted"/>
      <top/>
      <bottom/>
    </border>
    <border>
      <left/>
      <right style="thick"/>
      <top/>
      <bottom/>
    </border>
    <border>
      <left style="thick"/>
      <right style="dotted"/>
      <top/>
      <bottom/>
    </border>
    <border>
      <left/>
      <right style="dotted"/>
      <top style="dotted"/>
      <bottom style="dotted"/>
    </border>
    <border>
      <left/>
      <right style="dotted"/>
      <top style="dotted"/>
      <bottom/>
    </border>
    <border>
      <left/>
      <right style="thick"/>
      <top style="dotted"/>
      <bottom/>
    </border>
    <border>
      <left/>
      <right/>
      <top style="dotted"/>
      <bottom/>
    </border>
    <border>
      <left style="thick"/>
      <right style="dotted"/>
      <top style="dotted"/>
      <bottom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medium"/>
      <top style="medium"/>
      <bottom style="medium"/>
    </border>
    <border>
      <left style="medium"/>
      <right style="medium"/>
      <top/>
      <bottom style="dotted"/>
    </border>
    <border>
      <left/>
      <right/>
      <top/>
      <bottom style="medium"/>
    </border>
    <border>
      <left style="thick"/>
      <right/>
      <top style="medium"/>
      <bottom style="medium"/>
    </border>
    <border>
      <left/>
      <right style="dotted"/>
      <top/>
      <bottom style="thick"/>
    </border>
    <border>
      <left/>
      <right/>
      <top/>
      <bottom style="thick"/>
    </border>
    <border>
      <left style="thick"/>
      <right style="dotted"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 style="medium"/>
      <top style="thick">
        <color indexed="8"/>
      </top>
      <bottom style="thick"/>
    </border>
    <border>
      <left style="thick"/>
      <right/>
      <top/>
      <bottom style="medium"/>
    </border>
    <border>
      <left/>
      <right style="dotted"/>
      <top/>
      <bottom style="medium"/>
    </border>
    <border>
      <left style="thick"/>
      <right style="dotted"/>
      <top/>
      <bottom style="medium"/>
    </border>
    <border>
      <left/>
      <right style="thick"/>
      <top/>
      <bottom style="medium"/>
    </border>
    <border>
      <left style="thick"/>
      <right/>
      <top/>
      <bottom style="dotted"/>
    </border>
    <border>
      <left style="medium"/>
      <right/>
      <top/>
      <bottom style="dotted"/>
    </border>
    <border>
      <left style="medium"/>
      <right style="medium"/>
      <top style="dotted"/>
      <bottom style="dotted"/>
    </border>
    <border>
      <left style="thick"/>
      <right style="medium"/>
      <top/>
      <bottom style="dotted"/>
    </border>
    <border>
      <left style="dotted"/>
      <right style="dotted"/>
      <top style="medium"/>
      <bottom style="medium"/>
    </border>
    <border>
      <left/>
      <right style="thick"/>
      <top style="medium"/>
      <bottom style="dotted"/>
    </border>
    <border>
      <left/>
      <right style="dotted"/>
      <top style="medium"/>
      <bottom style="dotted"/>
    </border>
    <border>
      <left/>
      <right/>
      <top style="medium"/>
      <bottom style="dotted"/>
    </border>
    <border>
      <left style="thick"/>
      <right style="dotted"/>
      <top style="medium"/>
      <bottom style="dotted"/>
    </border>
    <border>
      <left style="thick"/>
      <right style="dotted"/>
      <top style="dotted"/>
      <bottom style="thick"/>
    </border>
    <border>
      <left/>
      <right style="dotted"/>
      <top style="dotted"/>
      <bottom style="thick"/>
    </border>
    <border>
      <left/>
      <right style="thick"/>
      <top style="dotted"/>
      <bottom style="thick"/>
    </border>
    <border>
      <left style="thick"/>
      <right style="medium"/>
      <top/>
      <bottom style="thick"/>
    </border>
    <border>
      <left style="thick"/>
      <right style="dotted"/>
      <top style="thick"/>
      <bottom style="thick"/>
    </border>
    <border>
      <left/>
      <right style="dotted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dotted"/>
    </border>
    <border>
      <left/>
      <right/>
      <top style="dotted"/>
      <bottom style="thick"/>
    </border>
    <border>
      <left/>
      <right style="medium"/>
      <top/>
      <bottom style="thick"/>
    </border>
    <border>
      <left style="medium"/>
      <right/>
      <top/>
      <bottom/>
    </border>
    <border>
      <left style="medium"/>
      <right style="thick"/>
      <top/>
      <bottom style="dotted"/>
    </border>
    <border>
      <left/>
      <right style="thick"/>
      <top style="thick"/>
      <bottom style="medium"/>
    </border>
    <border>
      <left style="medium"/>
      <right style="thick"/>
      <top/>
      <bottom/>
    </border>
    <border>
      <left style="medium"/>
      <right style="thick"/>
      <top style="medium"/>
      <bottom style="dotted"/>
    </border>
    <border>
      <left style="medium"/>
      <right style="thick"/>
      <top/>
      <bottom style="thick"/>
    </border>
    <border>
      <left style="medium"/>
      <right style="medium"/>
      <top style="medium"/>
      <bottom style="dotted"/>
    </border>
    <border>
      <left style="medium"/>
      <right/>
      <top style="thick"/>
      <bottom style="medium"/>
    </border>
    <border>
      <left style="medium"/>
      <right/>
      <top style="medium"/>
      <bottom style="medium"/>
    </border>
    <border>
      <left style="medium"/>
      <right style="medium"/>
      <top style="dotted"/>
      <bottom/>
    </border>
    <border>
      <left style="medium"/>
      <right/>
      <top/>
      <bottom style="thick"/>
    </border>
    <border>
      <left style="dotted"/>
      <right style="thick"/>
      <top style="medium"/>
      <bottom style="medium"/>
    </border>
    <border>
      <left style="dotted"/>
      <right style="dotted"/>
      <top style="thick">
        <color indexed="8"/>
      </top>
      <bottom style="thick"/>
    </border>
    <border>
      <left style="dotted"/>
      <right style="thick"/>
      <top style="thick">
        <color indexed="8"/>
      </top>
      <bottom style="thick"/>
    </border>
    <border>
      <left style="dotted"/>
      <right/>
      <top style="thick">
        <color indexed="8"/>
      </top>
      <bottom style="thick"/>
    </border>
    <border>
      <left/>
      <right style="dotted"/>
      <top style="thick">
        <color indexed="8"/>
      </top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/>
      <top style="thick">
        <color indexed="8"/>
      </top>
      <bottom style="thick"/>
    </border>
    <border>
      <left style="thick"/>
      <right style="medium"/>
      <top style="dotted"/>
      <bottom style="dotted"/>
    </border>
    <border>
      <left style="thick"/>
      <right style="medium"/>
      <top style="dotted"/>
      <bottom style="medium"/>
    </border>
    <border>
      <left style="thick"/>
      <right style="medium"/>
      <top style="medium"/>
      <bottom style="dashed"/>
    </border>
    <border>
      <left style="medium"/>
      <right style="thick"/>
      <top style="dashed"/>
      <bottom style="dashed"/>
    </border>
    <border>
      <left style="thick"/>
      <right style="medium"/>
      <top style="thick"/>
      <bottom style="dashed"/>
    </border>
    <border>
      <left style="thick"/>
      <right style="medium"/>
      <top style="dashed"/>
      <bottom style="thick"/>
    </border>
    <border>
      <left/>
      <right style="medium"/>
      <top style="dotted"/>
      <bottom style="thick"/>
    </border>
    <border>
      <left style="medium"/>
      <right style="thick"/>
      <top style="dotted"/>
      <bottom style="dashed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dotted"/>
    </border>
    <border>
      <left style="medium"/>
      <right style="thick"/>
      <top style="dotted"/>
      <bottom style="dotted"/>
    </border>
    <border>
      <left style="thick"/>
      <right style="medium"/>
      <top style="dashed"/>
      <bottom style="dashed"/>
    </border>
    <border>
      <left style="thick"/>
      <right style="medium"/>
      <top style="dashed"/>
      <bottom style="medium"/>
    </border>
    <border>
      <left/>
      <right style="medium"/>
      <top/>
      <bottom style="medium"/>
    </border>
    <border>
      <left/>
      <right style="medium"/>
      <top style="medium"/>
      <bottom style="dashed"/>
    </border>
    <border>
      <left style="medium"/>
      <right style="thick"/>
      <top style="medium"/>
      <bottom style="dashed"/>
    </border>
    <border>
      <left/>
      <right style="medium"/>
      <top style="dashed"/>
      <bottom style="dashed"/>
    </border>
    <border>
      <left style="medium"/>
      <right style="thick"/>
      <top style="dashed"/>
      <bottom style="thick"/>
    </border>
    <border>
      <left style="medium"/>
      <right style="thick"/>
      <top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dashed"/>
      <bottom style="medium"/>
    </border>
    <border>
      <left style="medium"/>
      <right style="dotted"/>
      <top style="medium"/>
      <bottom style="medium"/>
    </border>
    <border>
      <left style="medium"/>
      <right style="thick"/>
      <top/>
      <bottom style="dashed"/>
    </border>
    <border>
      <left style="thick"/>
      <right style="medium"/>
      <top/>
      <bottom/>
    </border>
    <border>
      <left style="medium"/>
      <right style="thick"/>
      <top style="dashed"/>
      <bottom/>
    </border>
    <border>
      <left/>
      <right style="medium"/>
      <top style="thick"/>
      <bottom style="thick"/>
    </border>
    <border>
      <left/>
      <right style="medium"/>
      <top style="thick"/>
      <bottom style="medium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/>
      <right style="medium"/>
      <top style="medium"/>
      <bottom/>
    </border>
    <border>
      <left/>
      <right style="medium"/>
      <top style="dotted"/>
      <bottom/>
    </border>
    <border>
      <left/>
      <right style="medium"/>
      <top/>
      <bottom/>
    </border>
    <border>
      <left/>
      <right style="medium"/>
      <top style="thick"/>
      <bottom style="thin"/>
    </border>
    <border>
      <left/>
      <right style="medium"/>
      <top style="thin"/>
      <bottom style="medium"/>
    </border>
    <border>
      <left style="thick"/>
      <right style="medium"/>
      <top style="dotted"/>
      <bottom/>
    </border>
    <border>
      <left style="thick"/>
      <right style="medium"/>
      <top style="medium"/>
      <bottom/>
    </border>
    <border>
      <left style="medium"/>
      <right/>
      <top style="medium"/>
      <bottom style="dotted"/>
    </border>
    <border>
      <left/>
      <right style="thick"/>
      <top style="medium"/>
      <bottom/>
    </border>
    <border>
      <left style="medium"/>
      <right style="thick"/>
      <top style="dotted"/>
      <bottom style="medium"/>
    </border>
    <border>
      <left style="dotted"/>
      <right style="dotted"/>
      <top style="medium"/>
      <bottom style="dotted"/>
    </border>
    <border>
      <left/>
      <right/>
      <top style="medium"/>
      <bottom/>
    </border>
    <border>
      <left style="dotted"/>
      <right style="thick"/>
      <top style="dotted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thick"/>
      <right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thick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/>
    </border>
    <border>
      <left style="medium"/>
      <right style="thick"/>
      <top/>
      <bottom style="thick">
        <color indexed="8"/>
      </bottom>
    </border>
    <border>
      <left style="thick">
        <color indexed="8"/>
      </left>
      <right/>
      <top style="thick"/>
      <bottom style="medium"/>
    </border>
    <border>
      <left/>
      <right/>
      <top style="thick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 style="thick">
        <color indexed="8"/>
      </bottom>
    </border>
    <border>
      <left style="medium"/>
      <right style="medium"/>
      <top style="thick"/>
      <bottom/>
    </border>
    <border>
      <left style="medium"/>
      <right style="medium"/>
      <top/>
      <bottom style="thick">
        <color indexed="8"/>
      </bottom>
    </border>
    <border>
      <left style="thick"/>
      <right/>
      <top style="thick"/>
      <bottom style="medium"/>
    </border>
    <border>
      <left/>
      <right style="thick">
        <color indexed="8"/>
      </right>
      <top style="thick"/>
      <bottom style="medium"/>
    </border>
    <border>
      <left style="medium"/>
      <right style="thick"/>
      <top style="medium"/>
      <bottom/>
    </border>
    <border>
      <left style="medium"/>
      <right/>
      <top style="thick">
        <color indexed="8"/>
      </top>
      <bottom style="thick"/>
    </border>
    <border>
      <left/>
      <right style="thick"/>
      <top style="thick">
        <color indexed="8"/>
      </top>
      <bottom style="thick"/>
    </border>
    <border>
      <left style="medium"/>
      <right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 style="thick"/>
      <top style="dashed"/>
      <bottom style="dotted"/>
    </border>
    <border>
      <left/>
      <right style="medium"/>
      <top style="dash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3" borderId="31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33" borderId="39" xfId="0" applyFont="1" applyFill="1" applyBorder="1" applyAlignment="1">
      <alignment/>
    </xf>
    <xf numFmtId="0" fontId="8" fillId="33" borderId="40" xfId="0" applyFont="1" applyFill="1" applyBorder="1" applyAlignment="1">
      <alignment horizontal="right"/>
    </xf>
    <xf numFmtId="0" fontId="5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4" fillId="0" borderId="50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4" fillId="0" borderId="52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1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56" xfId="0" applyFont="1" applyBorder="1" applyAlignment="1">
      <alignment horizontal="right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8" fillId="0" borderId="60" xfId="0" applyFont="1" applyBorder="1" applyAlignment="1">
      <alignment horizontal="right"/>
    </xf>
    <xf numFmtId="0" fontId="6" fillId="0" borderId="48" xfId="0" applyFont="1" applyBorder="1" applyAlignment="1">
      <alignment/>
    </xf>
    <xf numFmtId="0" fontId="6" fillId="33" borderId="61" xfId="0" applyFont="1" applyFill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5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6" fillId="0" borderId="39" xfId="0" applyFont="1" applyBorder="1" applyAlignment="1">
      <alignment/>
    </xf>
    <xf numFmtId="0" fontId="5" fillId="33" borderId="63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right"/>
    </xf>
    <xf numFmtId="0" fontId="8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6" fillId="0" borderId="35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6" fillId="0" borderId="37" xfId="0" applyFont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65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65" xfId="0" applyFont="1" applyFill="1" applyBorder="1" applyAlignment="1">
      <alignment wrapText="1"/>
    </xf>
    <xf numFmtId="0" fontId="6" fillId="0" borderId="67" xfId="0" applyFont="1" applyFill="1" applyBorder="1" applyAlignment="1">
      <alignment wrapText="1"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8" fillId="0" borderId="38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8" fillId="0" borderId="71" xfId="0" applyFont="1" applyFill="1" applyBorder="1" applyAlignment="1">
      <alignment/>
    </xf>
    <xf numFmtId="0" fontId="8" fillId="0" borderId="7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right"/>
    </xf>
    <xf numFmtId="0" fontId="8" fillId="33" borderId="77" xfId="0" applyFont="1" applyFill="1" applyBorder="1" applyAlignment="1">
      <alignment horizontal="right"/>
    </xf>
    <xf numFmtId="0" fontId="8" fillId="33" borderId="78" xfId="0" applyFont="1" applyFill="1" applyBorder="1" applyAlignment="1">
      <alignment horizontal="right"/>
    </xf>
    <xf numFmtId="0" fontId="8" fillId="33" borderId="79" xfId="0" applyFont="1" applyFill="1" applyBorder="1" applyAlignment="1">
      <alignment horizontal="right"/>
    </xf>
    <xf numFmtId="0" fontId="8" fillId="33" borderId="58" xfId="0" applyFont="1" applyFill="1" applyBorder="1" applyAlignment="1">
      <alignment horizontal="right"/>
    </xf>
    <xf numFmtId="0" fontId="8" fillId="33" borderId="80" xfId="0" applyFont="1" applyFill="1" applyBorder="1" applyAlignment="1">
      <alignment horizontal="right"/>
    </xf>
    <xf numFmtId="0" fontId="8" fillId="33" borderId="81" xfId="0" applyFont="1" applyFill="1" applyBorder="1" applyAlignment="1">
      <alignment horizontal="right"/>
    </xf>
    <xf numFmtId="0" fontId="8" fillId="33" borderId="82" xfId="0" applyFont="1" applyFill="1" applyBorder="1" applyAlignment="1">
      <alignment horizontal="right"/>
    </xf>
    <xf numFmtId="0" fontId="6" fillId="0" borderId="67" xfId="0" applyFont="1" applyFill="1" applyBorder="1" applyAlignment="1">
      <alignment horizontal="left"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85" xfId="0" applyFont="1" applyBorder="1" applyAlignment="1">
      <alignment/>
    </xf>
    <xf numFmtId="0" fontId="6" fillId="0" borderId="86" xfId="0" applyFont="1" applyFill="1" applyBorder="1" applyAlignment="1">
      <alignment horizontal="left"/>
    </xf>
    <xf numFmtId="0" fontId="6" fillId="0" borderId="86" xfId="0" applyFont="1" applyFill="1" applyBorder="1" applyAlignment="1">
      <alignment/>
    </xf>
    <xf numFmtId="0" fontId="5" fillId="0" borderId="87" xfId="0" applyFont="1" applyBorder="1" applyAlignment="1">
      <alignment horizontal="left"/>
    </xf>
    <xf numFmtId="0" fontId="5" fillId="0" borderId="88" xfId="0" applyFont="1" applyBorder="1" applyAlignment="1">
      <alignment horizontal="left"/>
    </xf>
    <xf numFmtId="0" fontId="4" fillId="33" borderId="75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5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right"/>
    </xf>
    <xf numFmtId="0" fontId="8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6" fillId="33" borderId="89" xfId="0" applyFont="1" applyFill="1" applyBorder="1" applyAlignment="1">
      <alignment horizontal="center"/>
    </xf>
    <xf numFmtId="0" fontId="6" fillId="0" borderId="90" xfId="0" applyFont="1" applyBorder="1" applyAlignment="1">
      <alignment/>
    </xf>
    <xf numFmtId="0" fontId="6" fillId="0" borderId="86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8" fillId="0" borderId="91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8" fillId="0" borderId="31" xfId="0" applyFont="1" applyBorder="1" applyAlignment="1">
      <alignment/>
    </xf>
    <xf numFmtId="0" fontId="5" fillId="0" borderId="10" xfId="0" applyFont="1" applyFill="1" applyBorder="1" applyAlignment="1">
      <alignment horizontal="left" vertical="distributed" wrapText="1"/>
    </xf>
    <xf numFmtId="0" fontId="0" fillId="0" borderId="0" xfId="0" applyAlignment="1">
      <alignment vertical="center"/>
    </xf>
    <xf numFmtId="0" fontId="4" fillId="0" borderId="91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center" vertical="distributed" wrapText="1"/>
    </xf>
    <xf numFmtId="0" fontId="4" fillId="0" borderId="13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6" fillId="0" borderId="14" xfId="0" applyFont="1" applyFill="1" applyBorder="1" applyAlignment="1">
      <alignment horizontal="center" vertical="distributed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8" fillId="33" borderId="92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4" fillId="33" borderId="93" xfId="0" applyFont="1" applyFill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33" borderId="92" xfId="0" applyFont="1" applyFill="1" applyBorder="1" applyAlignment="1">
      <alignment horizontal="center" vertical="distributed" wrapText="1"/>
    </xf>
    <xf numFmtId="0" fontId="4" fillId="33" borderId="85" xfId="0" applyFont="1" applyFill="1" applyBorder="1" applyAlignment="1">
      <alignment horizontal="center"/>
    </xf>
    <xf numFmtId="0" fontId="4" fillId="33" borderId="95" xfId="0" applyFont="1" applyFill="1" applyBorder="1" applyAlignment="1">
      <alignment horizontal="center"/>
    </xf>
    <xf numFmtId="0" fontId="4" fillId="33" borderId="96" xfId="0" applyFont="1" applyFill="1" applyBorder="1" applyAlignment="1">
      <alignment horizontal="center"/>
    </xf>
    <xf numFmtId="0" fontId="5" fillId="33" borderId="9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8" fillId="33" borderId="9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4" fillId="33" borderId="9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33" borderId="9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33" borderId="100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33" borderId="88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72" xfId="0" applyFont="1" applyFill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5" fillId="33" borderId="105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left"/>
    </xf>
    <xf numFmtId="0" fontId="6" fillId="0" borderId="94" xfId="0" applyFont="1" applyFill="1" applyBorder="1" applyAlignment="1">
      <alignment horizontal="left"/>
    </xf>
    <xf numFmtId="0" fontId="6" fillId="0" borderId="106" xfId="0" applyFont="1" applyFill="1" applyBorder="1" applyAlignment="1">
      <alignment horizontal="left"/>
    </xf>
    <xf numFmtId="0" fontId="5" fillId="0" borderId="88" xfId="0" applyFont="1" applyBorder="1" applyAlignment="1">
      <alignment/>
    </xf>
    <xf numFmtId="0" fontId="6" fillId="0" borderId="62" xfId="0" applyFont="1" applyFill="1" applyBorder="1" applyAlignment="1">
      <alignment horizontal="right"/>
    </xf>
    <xf numFmtId="0" fontId="6" fillId="0" borderId="54" xfId="0" applyFont="1" applyFill="1" applyBorder="1" applyAlignment="1">
      <alignment horizontal="right"/>
    </xf>
    <xf numFmtId="0" fontId="5" fillId="0" borderId="107" xfId="0" applyFont="1" applyBorder="1" applyAlignment="1">
      <alignment/>
    </xf>
    <xf numFmtId="0" fontId="6" fillId="0" borderId="108" xfId="0" applyFont="1" applyFill="1" applyBorder="1" applyAlignment="1">
      <alignment/>
    </xf>
    <xf numFmtId="0" fontId="4" fillId="33" borderId="107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109" xfId="0" applyFont="1" applyFill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112" xfId="0" applyFont="1" applyBorder="1" applyAlignment="1">
      <alignment horizontal="center" wrapText="1"/>
    </xf>
    <xf numFmtId="0" fontId="5" fillId="0" borderId="92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113" xfId="0" applyFont="1" applyBorder="1" applyAlignment="1">
      <alignment horizontal="center" wrapText="1"/>
    </xf>
    <xf numFmtId="0" fontId="5" fillId="0" borderId="92" xfId="0" applyFont="1" applyFill="1" applyBorder="1" applyAlignment="1">
      <alignment horizontal="center" wrapText="1"/>
    </xf>
    <xf numFmtId="0" fontId="5" fillId="33" borderId="114" xfId="0" applyFont="1" applyFill="1" applyBorder="1" applyAlignment="1">
      <alignment horizontal="center"/>
    </xf>
    <xf numFmtId="0" fontId="5" fillId="0" borderId="111" xfId="0" applyFont="1" applyBorder="1" applyAlignment="1">
      <alignment horizontal="center" wrapText="1"/>
    </xf>
    <xf numFmtId="0" fontId="5" fillId="0" borderId="112" xfId="0" applyFont="1" applyFill="1" applyBorder="1" applyAlignment="1">
      <alignment horizontal="center" wrapText="1"/>
    </xf>
    <xf numFmtId="0" fontId="5" fillId="0" borderId="115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15" xfId="0" applyFont="1" applyFill="1" applyBorder="1" applyAlignment="1">
      <alignment horizontal="center" wrapText="1"/>
    </xf>
    <xf numFmtId="0" fontId="5" fillId="0" borderId="116" xfId="0" applyFont="1" applyFill="1" applyBorder="1" applyAlignment="1">
      <alignment horizontal="center" wrapText="1"/>
    </xf>
    <xf numFmtId="0" fontId="5" fillId="0" borderId="115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1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8" fillId="0" borderId="38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5" fillId="0" borderId="119" xfId="0" applyFont="1" applyBorder="1" applyAlignment="1">
      <alignment/>
    </xf>
    <xf numFmtId="0" fontId="4" fillId="33" borderId="120" xfId="0" applyFont="1" applyFill="1" applyBorder="1" applyAlignment="1">
      <alignment horizontal="center"/>
    </xf>
    <xf numFmtId="0" fontId="4" fillId="33" borderId="84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6" fillId="0" borderId="10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9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2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93" xfId="0" applyFont="1" applyFill="1" applyBorder="1" applyAlignment="1">
      <alignment horizontal="right"/>
    </xf>
    <xf numFmtId="0" fontId="6" fillId="0" borderId="33" xfId="0" applyFont="1" applyFill="1" applyBorder="1" applyAlignment="1">
      <alignment wrapText="1"/>
    </xf>
    <xf numFmtId="0" fontId="5" fillId="0" borderId="122" xfId="0" applyFont="1" applyFill="1" applyBorder="1" applyAlignment="1">
      <alignment horizontal="right"/>
    </xf>
    <xf numFmtId="0" fontId="5" fillId="0" borderId="123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2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25" xfId="0" applyFont="1" applyFill="1" applyBorder="1" applyAlignment="1">
      <alignment horizontal="center"/>
    </xf>
    <xf numFmtId="0" fontId="6" fillId="0" borderId="12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4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53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41" xfId="0" applyFont="1" applyFill="1" applyBorder="1" applyAlignment="1">
      <alignment horizontal="right"/>
    </xf>
    <xf numFmtId="0" fontId="4" fillId="0" borderId="127" xfId="0" applyFont="1" applyFill="1" applyBorder="1" applyAlignment="1">
      <alignment horizontal="right"/>
    </xf>
    <xf numFmtId="0" fontId="4" fillId="0" borderId="128" xfId="0" applyFont="1" applyFill="1" applyBorder="1" applyAlignment="1">
      <alignment horizontal="right"/>
    </xf>
    <xf numFmtId="0" fontId="4" fillId="0" borderId="129" xfId="0" applyFont="1" applyFill="1" applyBorder="1" applyAlignment="1">
      <alignment horizontal="right"/>
    </xf>
    <xf numFmtId="0" fontId="4" fillId="0" borderId="130" xfId="0" applyFont="1" applyFill="1" applyBorder="1" applyAlignment="1">
      <alignment horizontal="right"/>
    </xf>
    <xf numFmtId="0" fontId="4" fillId="0" borderId="131" xfId="0" applyFont="1" applyFill="1" applyBorder="1" applyAlignment="1">
      <alignment horizontal="right"/>
    </xf>
    <xf numFmtId="0" fontId="16" fillId="0" borderId="132" xfId="0" applyFont="1" applyFill="1" applyBorder="1" applyAlignment="1">
      <alignment horizontal="center"/>
    </xf>
    <xf numFmtId="0" fontId="16" fillId="0" borderId="93" xfId="0" applyFont="1" applyFill="1" applyBorder="1" applyAlignment="1">
      <alignment horizontal="center"/>
    </xf>
    <xf numFmtId="0" fontId="6" fillId="0" borderId="68" xfId="0" applyFont="1" applyFill="1" applyBorder="1" applyAlignment="1">
      <alignment wrapText="1"/>
    </xf>
    <xf numFmtId="0" fontId="5" fillId="0" borderId="133" xfId="0" applyFont="1" applyFill="1" applyBorder="1" applyAlignment="1">
      <alignment/>
    </xf>
    <xf numFmtId="0" fontId="5" fillId="0" borderId="134" xfId="0" applyFont="1" applyFill="1" applyBorder="1" applyAlignment="1">
      <alignment/>
    </xf>
    <xf numFmtId="0" fontId="8" fillId="0" borderId="135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6" fillId="0" borderId="136" xfId="0" applyFont="1" applyFill="1" applyBorder="1" applyAlignment="1">
      <alignment/>
    </xf>
    <xf numFmtId="0" fontId="6" fillId="0" borderId="137" xfId="0" applyFont="1" applyFill="1" applyBorder="1" applyAlignment="1">
      <alignment/>
    </xf>
    <xf numFmtId="0" fontId="6" fillId="0" borderId="137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8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9" xfId="0" applyFont="1" applyFill="1" applyBorder="1" applyAlignment="1">
      <alignment wrapText="1"/>
    </xf>
    <xf numFmtId="0" fontId="8" fillId="0" borderId="139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indent="3"/>
    </xf>
    <xf numFmtId="0" fontId="4" fillId="0" borderId="139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wrapText="1" indent="3"/>
    </xf>
    <xf numFmtId="0" fontId="6" fillId="0" borderId="139" xfId="0" applyFont="1" applyBorder="1" applyAlignment="1">
      <alignment horizontal="center" vertical="center"/>
    </xf>
    <xf numFmtId="0" fontId="8" fillId="0" borderId="72" xfId="0" applyFont="1" applyFill="1" applyBorder="1" applyAlignment="1">
      <alignment wrapText="1"/>
    </xf>
    <xf numFmtId="0" fontId="0" fillId="0" borderId="92" xfId="0" applyFont="1" applyBorder="1" applyAlignment="1">
      <alignment/>
    </xf>
    <xf numFmtId="0" fontId="8" fillId="0" borderId="7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92" xfId="0" applyBorder="1" applyAlignment="1">
      <alignment/>
    </xf>
    <xf numFmtId="0" fontId="5" fillId="33" borderId="7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6" fillId="0" borderId="72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40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42" xfId="0" applyFont="1" applyBorder="1" applyAlignment="1">
      <alignment horizontal="center"/>
    </xf>
    <xf numFmtId="0" fontId="4" fillId="0" borderId="143" xfId="0" applyFont="1" applyBorder="1" applyAlignment="1">
      <alignment horizontal="center"/>
    </xf>
    <xf numFmtId="0" fontId="5" fillId="0" borderId="144" xfId="0" applyFont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145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46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6" fillId="0" borderId="147" xfId="0" applyFont="1" applyFill="1" applyBorder="1" applyAlignment="1">
      <alignment horizontal="center"/>
    </xf>
    <xf numFmtId="0" fontId="6" fillId="0" borderId="134" xfId="0" applyFont="1" applyFill="1" applyBorder="1" applyAlignment="1">
      <alignment horizontal="center"/>
    </xf>
    <xf numFmtId="0" fontId="6" fillId="0" borderId="148" xfId="0" applyFont="1" applyFill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4" fillId="0" borderId="151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8" fillId="0" borderId="72" xfId="0" applyFont="1" applyFill="1" applyBorder="1" applyAlignment="1">
      <alignment horizontal="left" vertical="justify" wrapText="1"/>
    </xf>
    <xf numFmtId="0" fontId="0" fillId="0" borderId="92" xfId="0" applyFill="1" applyBorder="1" applyAlignment="1">
      <alignment horizontal="left" vertical="justify" wrapText="1"/>
    </xf>
    <xf numFmtId="0" fontId="5" fillId="33" borderId="152" xfId="0" applyFont="1" applyFill="1" applyBorder="1" applyAlignment="1">
      <alignment horizontal="left"/>
    </xf>
    <xf numFmtId="0" fontId="5" fillId="33" borderId="153" xfId="0" applyFont="1" applyFill="1" applyBorder="1" applyAlignment="1">
      <alignment horizontal="left"/>
    </xf>
    <xf numFmtId="0" fontId="5" fillId="33" borderId="154" xfId="0" applyFont="1" applyFill="1" applyBorder="1" applyAlignment="1">
      <alignment horizontal="left"/>
    </xf>
    <xf numFmtId="0" fontId="5" fillId="33" borderId="122" xfId="0" applyFont="1" applyFill="1" applyBorder="1" applyAlignment="1">
      <alignment horizontal="left"/>
    </xf>
    <xf numFmtId="0" fontId="16" fillId="0" borderId="136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6" fillId="0" borderId="139" xfId="0" applyFont="1" applyBorder="1" applyAlignment="1">
      <alignment/>
    </xf>
    <xf numFmtId="0" fontId="6" fillId="0" borderId="102" xfId="0" applyFont="1" applyBorder="1" applyAlignment="1">
      <alignment/>
    </xf>
    <xf numFmtId="0" fontId="4" fillId="0" borderId="132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4" fillId="0" borderId="44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6" fillId="0" borderId="156" xfId="0" applyFont="1" applyBorder="1" applyAlignment="1">
      <alignment/>
    </xf>
    <xf numFmtId="0" fontId="4" fillId="33" borderId="157" xfId="0" applyFont="1" applyFill="1" applyBorder="1" applyAlignment="1">
      <alignment horizontal="center"/>
    </xf>
    <xf numFmtId="0" fontId="4" fillId="0" borderId="156" xfId="0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9"/>
  <sheetViews>
    <sheetView tabSelected="1" zoomScale="80" zoomScaleNormal="80" zoomScaleSheetLayoutView="100" zoomScalePageLayoutView="0" workbookViewId="0" topLeftCell="A1">
      <pane ySplit="7" topLeftCell="A47" activePane="bottomLeft" state="frozen"/>
      <selection pane="topLeft" activeCell="A1" sqref="A1"/>
      <selection pane="bottomLeft" activeCell="AV70" sqref="AV70"/>
    </sheetView>
  </sheetViews>
  <sheetFormatPr defaultColWidth="9.140625" defaultRowHeight="12.75"/>
  <cols>
    <col min="1" max="1" width="7.28125" style="0" customWidth="1"/>
    <col min="2" max="2" width="12.7109375" style="37" customWidth="1"/>
    <col min="3" max="3" width="32.7109375" style="157" customWidth="1"/>
    <col min="4" max="4" width="4.140625" style="0" customWidth="1"/>
    <col min="5" max="5" width="4.57421875" style="0" customWidth="1"/>
    <col min="6" max="6" width="3.421875" style="0" bestFit="1" customWidth="1"/>
    <col min="7" max="7" width="3.7109375" style="0" bestFit="1" customWidth="1"/>
    <col min="8" max="8" width="3.28125" style="0" customWidth="1"/>
    <col min="9" max="9" width="2.8515625" style="0" customWidth="1"/>
    <col min="10" max="10" width="3.7109375" style="37" bestFit="1" customWidth="1"/>
    <col min="11" max="11" width="3.421875" style="0" bestFit="1" customWidth="1"/>
    <col min="12" max="12" width="3.7109375" style="0" bestFit="1" customWidth="1"/>
    <col min="13" max="14" width="2.8515625" style="0" bestFit="1" customWidth="1"/>
    <col min="15" max="15" width="3.7109375" style="0" bestFit="1" customWidth="1"/>
    <col min="16" max="16" width="3.28125" style="0" customWidth="1"/>
    <col min="17" max="17" width="3.7109375" style="0" bestFit="1" customWidth="1"/>
    <col min="18" max="19" width="2.8515625" style="0" bestFit="1" customWidth="1"/>
    <col min="20" max="21" width="3.421875" style="0" bestFit="1" customWidth="1"/>
    <col min="22" max="22" width="3.7109375" style="0" bestFit="1" customWidth="1"/>
    <col min="23" max="24" width="2.8515625" style="0" bestFit="1" customWidth="1"/>
    <col min="25" max="26" width="3.421875" style="0" bestFit="1" customWidth="1"/>
    <col min="27" max="27" width="3.7109375" style="0" bestFit="1" customWidth="1"/>
    <col min="28" max="29" width="2.8515625" style="0" bestFit="1" customWidth="1"/>
    <col min="30" max="30" width="3.421875" style="0" bestFit="1" customWidth="1"/>
    <col min="31" max="31" width="4.00390625" style="0" bestFit="1" customWidth="1"/>
    <col min="32" max="32" width="3.7109375" style="0" bestFit="1" customWidth="1"/>
    <col min="33" max="33" width="2.8515625" style="0" bestFit="1" customWidth="1"/>
    <col min="34" max="34" width="3.00390625" style="0" bestFit="1" customWidth="1"/>
    <col min="35" max="35" width="3.421875" style="0" bestFit="1" customWidth="1"/>
    <col min="36" max="36" width="3.28125" style="0" bestFit="1" customWidth="1"/>
    <col min="37" max="37" width="3.7109375" style="0" bestFit="1" customWidth="1"/>
    <col min="38" max="39" width="2.8515625" style="0" bestFit="1" customWidth="1"/>
    <col min="40" max="40" width="3.57421875" style="0" bestFit="1" customWidth="1"/>
    <col min="41" max="41" width="27.7109375" style="1" customWidth="1"/>
  </cols>
  <sheetData>
    <row r="1" spans="1:41" ht="18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</row>
    <row r="2" spans="1:41" ht="15">
      <c r="A2" s="430" t="s">
        <v>119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</row>
    <row r="3" spans="1:41" ht="15" customHeight="1">
      <c r="A3" s="426" t="s">
        <v>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</row>
    <row r="4" spans="1:41" ht="13.5" thickBot="1">
      <c r="A4" s="425" t="s">
        <v>103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</row>
    <row r="5" spans="1:41" ht="14.25" thickBot="1" thickTop="1">
      <c r="A5" s="436"/>
      <c r="B5" s="440" t="s">
        <v>2</v>
      </c>
      <c r="C5" s="427" t="s">
        <v>3</v>
      </c>
      <c r="D5" s="443" t="s">
        <v>4</v>
      </c>
      <c r="E5" s="444"/>
      <c r="F5" s="431" t="s">
        <v>5</v>
      </c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3" t="s">
        <v>133</v>
      </c>
    </row>
    <row r="6" spans="1:41" ht="13.5" thickBot="1">
      <c r="A6" s="437"/>
      <c r="B6" s="441"/>
      <c r="C6" s="428"/>
      <c r="D6" s="439" t="s">
        <v>6</v>
      </c>
      <c r="E6" s="445" t="s">
        <v>7</v>
      </c>
      <c r="F6" s="64"/>
      <c r="G6" s="64"/>
      <c r="H6" s="65" t="s">
        <v>8</v>
      </c>
      <c r="I6" s="66"/>
      <c r="J6" s="158"/>
      <c r="K6" s="68"/>
      <c r="L6" s="69"/>
      <c r="M6" s="7" t="s">
        <v>9</v>
      </c>
      <c r="N6" s="70"/>
      <c r="O6" s="8"/>
      <c r="P6" s="64"/>
      <c r="Q6" s="64"/>
      <c r="R6" s="65" t="s">
        <v>10</v>
      </c>
      <c r="S6" s="66"/>
      <c r="T6" s="67"/>
      <c r="U6" s="68"/>
      <c r="V6" s="69"/>
      <c r="W6" s="7" t="s">
        <v>11</v>
      </c>
      <c r="X6" s="70"/>
      <c r="Y6" s="8"/>
      <c r="Z6" s="64"/>
      <c r="AA6" s="64"/>
      <c r="AB6" s="65" t="s">
        <v>12</v>
      </c>
      <c r="AC6" s="66"/>
      <c r="AD6" s="67"/>
      <c r="AE6" s="68"/>
      <c r="AF6" s="69"/>
      <c r="AG6" s="7" t="s">
        <v>13</v>
      </c>
      <c r="AH6" s="70"/>
      <c r="AI6" s="8"/>
      <c r="AJ6" s="64"/>
      <c r="AK6" s="64"/>
      <c r="AL6" s="65" t="s">
        <v>14</v>
      </c>
      <c r="AM6" s="66"/>
      <c r="AN6" s="8"/>
      <c r="AO6" s="434"/>
    </row>
    <row r="7" spans="1:41" ht="13.5" thickBot="1">
      <c r="A7" s="438"/>
      <c r="B7" s="442"/>
      <c r="C7" s="429"/>
      <c r="D7" s="438"/>
      <c r="E7" s="446"/>
      <c r="F7" s="71" t="s">
        <v>15</v>
      </c>
      <c r="G7" s="71" t="s">
        <v>16</v>
      </c>
      <c r="H7" s="72" t="s">
        <v>17</v>
      </c>
      <c r="I7" s="72" t="s">
        <v>18</v>
      </c>
      <c r="J7" s="159" t="s">
        <v>19</v>
      </c>
      <c r="K7" s="74" t="s">
        <v>15</v>
      </c>
      <c r="L7" s="71" t="s">
        <v>16</v>
      </c>
      <c r="M7" s="72" t="s">
        <v>17</v>
      </c>
      <c r="N7" s="72" t="s">
        <v>18</v>
      </c>
      <c r="O7" s="75" t="s">
        <v>19</v>
      </c>
      <c r="P7" s="71" t="s">
        <v>15</v>
      </c>
      <c r="Q7" s="71" t="s">
        <v>16</v>
      </c>
      <c r="R7" s="72" t="s">
        <v>17</v>
      </c>
      <c r="S7" s="72" t="s">
        <v>18</v>
      </c>
      <c r="T7" s="73" t="s">
        <v>19</v>
      </c>
      <c r="U7" s="74" t="s">
        <v>15</v>
      </c>
      <c r="V7" s="71" t="s">
        <v>16</v>
      </c>
      <c r="W7" s="72" t="s">
        <v>17</v>
      </c>
      <c r="X7" s="72" t="s">
        <v>18</v>
      </c>
      <c r="Y7" s="75" t="s">
        <v>19</v>
      </c>
      <c r="Z7" s="71" t="s">
        <v>15</v>
      </c>
      <c r="AA7" s="71" t="s">
        <v>16</v>
      </c>
      <c r="AB7" s="72" t="s">
        <v>17</v>
      </c>
      <c r="AC7" s="72" t="s">
        <v>18</v>
      </c>
      <c r="AD7" s="73" t="s">
        <v>19</v>
      </c>
      <c r="AE7" s="74" t="s">
        <v>15</v>
      </c>
      <c r="AF7" s="71" t="s">
        <v>16</v>
      </c>
      <c r="AG7" s="72" t="s">
        <v>17</v>
      </c>
      <c r="AH7" s="72" t="s">
        <v>18</v>
      </c>
      <c r="AI7" s="75" t="s">
        <v>19</v>
      </c>
      <c r="AJ7" s="71" t="s">
        <v>15</v>
      </c>
      <c r="AK7" s="71" t="s">
        <v>16</v>
      </c>
      <c r="AL7" s="72" t="s">
        <v>17</v>
      </c>
      <c r="AM7" s="72" t="s">
        <v>18</v>
      </c>
      <c r="AN7" s="75" t="s">
        <v>19</v>
      </c>
      <c r="AO7" s="435"/>
    </row>
    <row r="8" spans="1:41" ht="14.25" thickBot="1" thickTop="1">
      <c r="A8" s="76" t="s">
        <v>20</v>
      </c>
      <c r="B8" s="449" t="s">
        <v>21</v>
      </c>
      <c r="C8" s="450"/>
      <c r="D8" s="77">
        <f>D9+D15+D21+D26</f>
        <v>41</v>
      </c>
      <c r="E8" s="210">
        <f>E9+E15+E21+E26</f>
        <v>51</v>
      </c>
      <c r="F8" s="207">
        <f>F9+F15+F21+F26</f>
        <v>9</v>
      </c>
      <c r="G8" s="203">
        <f>G9+G15+G21+G26</f>
        <v>5</v>
      </c>
      <c r="H8" s="203">
        <f>H9+H15+H21+H26</f>
        <v>2</v>
      </c>
      <c r="I8" s="203"/>
      <c r="J8" s="205">
        <f>J9+J15+J21+J26</f>
        <v>20</v>
      </c>
      <c r="K8" s="207">
        <f>K9+K15+K21+K26</f>
        <v>7</v>
      </c>
      <c r="L8" s="208">
        <f>L9+L15+L21+L26</f>
        <v>6</v>
      </c>
      <c r="M8" s="208">
        <f>M9+M15+M21+M26</f>
        <v>0</v>
      </c>
      <c r="N8" s="208"/>
      <c r="O8" s="209">
        <f>O9+O15+O21+O26</f>
        <v>15</v>
      </c>
      <c r="P8" s="206">
        <f>P9+P15+P21+P26</f>
        <v>3</v>
      </c>
      <c r="Q8" s="203">
        <f>Q9+Q15+Q21+Q26</f>
        <v>3</v>
      </c>
      <c r="R8" s="203">
        <f>R9+R15+R21+R26</f>
        <v>0</v>
      </c>
      <c r="S8" s="203"/>
      <c r="T8" s="205">
        <f>T9+T15+T21+T26</f>
        <v>7</v>
      </c>
      <c r="U8" s="207">
        <f>U9+U15+U21+U26</f>
        <v>4</v>
      </c>
      <c r="V8" s="208">
        <f>V9+V15+V21+V26</f>
        <v>2</v>
      </c>
      <c r="W8" s="208">
        <f>W9+W15+W21+W26</f>
        <v>0</v>
      </c>
      <c r="X8" s="208"/>
      <c r="Y8" s="209">
        <f>Y9+Y15+Y21+Y26</f>
        <v>9</v>
      </c>
      <c r="Z8" s="206">
        <f>Z9+Z15+Z21+Z26</f>
        <v>0</v>
      </c>
      <c r="AA8" s="203">
        <f>AA9+AA15+AA21+AA26</f>
        <v>0</v>
      </c>
      <c r="AB8" s="203">
        <f>AB9+AB15+AB21+AB26</f>
        <v>0</v>
      </c>
      <c r="AC8" s="203"/>
      <c r="AD8" s="205">
        <f>AD9+AD15+AD21+AD26</f>
        <v>0</v>
      </c>
      <c r="AE8" s="207">
        <f>AE9+AE15+AE21+AE26</f>
        <v>0</v>
      </c>
      <c r="AF8" s="208">
        <f>AF9+AF15+AF21+AF26</f>
        <v>0</v>
      </c>
      <c r="AG8" s="208">
        <f>AG9+AG15+AG21+AG26</f>
        <v>0</v>
      </c>
      <c r="AH8" s="208"/>
      <c r="AI8" s="209">
        <f>AI9+AI15+AI21+AI26</f>
        <v>0</v>
      </c>
      <c r="AJ8" s="206">
        <f>AJ9+AJ15+AJ21+AJ26</f>
        <v>0</v>
      </c>
      <c r="AK8" s="203">
        <f>AK9+AK15+AK21+AK26</f>
        <v>0</v>
      </c>
      <c r="AL8" s="203">
        <f>AL9+AL15+AL21+AL26</f>
        <v>0</v>
      </c>
      <c r="AM8" s="203"/>
      <c r="AN8" s="204">
        <f>AN9+AN15+AN21+AN26</f>
        <v>0</v>
      </c>
      <c r="AO8" s="317"/>
    </row>
    <row r="9" spans="1:41" ht="14.25" thickBot="1" thickTop="1">
      <c r="A9" s="78"/>
      <c r="B9" s="175" t="s">
        <v>22</v>
      </c>
      <c r="C9" s="148"/>
      <c r="D9" s="290">
        <f>SUM(D10:D14)</f>
        <v>18</v>
      </c>
      <c r="E9" s="291">
        <f>SUM(E10:E14)</f>
        <v>21</v>
      </c>
      <c r="F9" s="79">
        <f>SUM(F10:F14)</f>
        <v>4</v>
      </c>
      <c r="G9" s="79">
        <f>SUM(G10:G14)</f>
        <v>2</v>
      </c>
      <c r="H9" s="79">
        <f aca="true" t="shared" si="0" ref="H9:AN9">SUM(H10:H14)</f>
        <v>2</v>
      </c>
      <c r="I9" s="79"/>
      <c r="J9" s="160">
        <f t="shared" si="0"/>
        <v>10</v>
      </c>
      <c r="K9" s="80">
        <f t="shared" si="0"/>
        <v>3</v>
      </c>
      <c r="L9" s="79">
        <f t="shared" si="0"/>
        <v>4</v>
      </c>
      <c r="M9" s="79">
        <f t="shared" si="0"/>
        <v>0</v>
      </c>
      <c r="N9" s="79"/>
      <c r="O9" s="81">
        <f t="shared" si="0"/>
        <v>8</v>
      </c>
      <c r="P9" s="65">
        <f>SUM(P10:P14)</f>
        <v>1</v>
      </c>
      <c r="Q9" s="65">
        <f>SUM(Q10:Q14)</f>
        <v>2</v>
      </c>
      <c r="R9" s="65">
        <f>SUM(R10:R14)</f>
        <v>0</v>
      </c>
      <c r="S9" s="65"/>
      <c r="T9" s="65">
        <f>SUM(T10:T14)</f>
        <v>3</v>
      </c>
      <c r="U9" s="80">
        <f t="shared" si="0"/>
        <v>0</v>
      </c>
      <c r="V9" s="79">
        <f t="shared" si="0"/>
        <v>0</v>
      </c>
      <c r="W9" s="79">
        <f t="shared" si="0"/>
        <v>0</v>
      </c>
      <c r="X9" s="79"/>
      <c r="Y9" s="81">
        <f t="shared" si="0"/>
        <v>0</v>
      </c>
      <c r="Z9" s="79">
        <f t="shared" si="0"/>
        <v>0</v>
      </c>
      <c r="AA9" s="79">
        <f t="shared" si="0"/>
        <v>0</v>
      </c>
      <c r="AB9" s="79">
        <f t="shared" si="0"/>
        <v>0</v>
      </c>
      <c r="AC9" s="79">
        <f t="shared" si="0"/>
        <v>0</v>
      </c>
      <c r="AD9" s="65">
        <f t="shared" si="0"/>
        <v>0</v>
      </c>
      <c r="AE9" s="80">
        <f t="shared" si="0"/>
        <v>0</v>
      </c>
      <c r="AF9" s="79">
        <f t="shared" si="0"/>
        <v>0</v>
      </c>
      <c r="AG9" s="79">
        <f t="shared" si="0"/>
        <v>0</v>
      </c>
      <c r="AH9" s="79"/>
      <c r="AI9" s="81">
        <f t="shared" si="0"/>
        <v>0</v>
      </c>
      <c r="AJ9" s="79">
        <f t="shared" si="0"/>
        <v>0</v>
      </c>
      <c r="AK9" s="79">
        <f t="shared" si="0"/>
        <v>0</v>
      </c>
      <c r="AL9" s="79">
        <f t="shared" si="0"/>
        <v>0</v>
      </c>
      <c r="AM9" s="79"/>
      <c r="AN9" s="81">
        <f t="shared" si="0"/>
        <v>0</v>
      </c>
      <c r="AO9" s="318"/>
    </row>
    <row r="10" spans="1:41" ht="12.75">
      <c r="A10" s="82" t="s">
        <v>8</v>
      </c>
      <c r="B10" s="84" t="s">
        <v>146</v>
      </c>
      <c r="C10" s="147" t="s">
        <v>110</v>
      </c>
      <c r="D10" s="269">
        <f>F10+G10+H10+K10+L10+M10+P10+Q10+R10+U10+V10+W10+Z10+AA10+AB10+AE10+AF10+AG10+AJ10+AK10+AL10</f>
        <v>4</v>
      </c>
      <c r="E10" s="270">
        <f>J10+O10+T10+Y10+AD10+AI10+AN10</f>
        <v>5</v>
      </c>
      <c r="F10" s="15">
        <v>2</v>
      </c>
      <c r="G10" s="15">
        <v>2</v>
      </c>
      <c r="H10" s="15">
        <v>0</v>
      </c>
      <c r="I10" s="15" t="s">
        <v>23</v>
      </c>
      <c r="J10" s="62">
        <v>5</v>
      </c>
      <c r="K10" s="15"/>
      <c r="L10" s="15"/>
      <c r="M10" s="15"/>
      <c r="N10" s="15"/>
      <c r="O10" s="17"/>
      <c r="P10" s="18"/>
      <c r="Q10" s="15"/>
      <c r="R10" s="15"/>
      <c r="S10" s="15"/>
      <c r="T10" s="16"/>
      <c r="U10" s="19"/>
      <c r="V10" s="19"/>
      <c r="W10" s="19"/>
      <c r="X10" s="19"/>
      <c r="Y10" s="20"/>
      <c r="Z10" s="21"/>
      <c r="AA10" s="19"/>
      <c r="AB10" s="19"/>
      <c r="AC10" s="19"/>
      <c r="AD10" s="22"/>
      <c r="AE10" s="19"/>
      <c r="AF10" s="19"/>
      <c r="AG10" s="19"/>
      <c r="AH10" s="19"/>
      <c r="AI10" s="20"/>
      <c r="AJ10" s="21"/>
      <c r="AK10" s="19"/>
      <c r="AL10" s="19"/>
      <c r="AM10" s="19"/>
      <c r="AN10" s="22"/>
      <c r="AO10" s="319"/>
    </row>
    <row r="11" spans="1:41" ht="12.75">
      <c r="A11" s="82" t="s">
        <v>9</v>
      </c>
      <c r="B11" s="84" t="s">
        <v>147</v>
      </c>
      <c r="C11" s="147" t="s">
        <v>65</v>
      </c>
      <c r="D11" s="269">
        <f>F11+G11+H11+K11+L11+M11+P11+Q11+R11+U11+V11+W11+Z11+AA11+AB11+AE11+AF11+AG11+AJ11+AK11+AL11</f>
        <v>4</v>
      </c>
      <c r="E11" s="270">
        <f>J11+O11+T11+Y11+AD11+AI11+AN11</f>
        <v>5</v>
      </c>
      <c r="F11" s="15"/>
      <c r="G11" s="15"/>
      <c r="H11" s="15"/>
      <c r="I11" s="15"/>
      <c r="J11" s="62"/>
      <c r="K11" s="15">
        <v>2</v>
      </c>
      <c r="L11" s="15">
        <v>2</v>
      </c>
      <c r="M11" s="15">
        <v>0</v>
      </c>
      <c r="N11" s="15" t="s">
        <v>23</v>
      </c>
      <c r="O11" s="17">
        <v>5</v>
      </c>
      <c r="P11" s="18"/>
      <c r="Q11" s="15"/>
      <c r="R11" s="15"/>
      <c r="S11" s="15"/>
      <c r="T11" s="16"/>
      <c r="U11" s="19"/>
      <c r="V11" s="19"/>
      <c r="W11" s="19"/>
      <c r="X11" s="19"/>
      <c r="Y11" s="20"/>
      <c r="Z11" s="21"/>
      <c r="AA11" s="19"/>
      <c r="AB11" s="19"/>
      <c r="AC11" s="19"/>
      <c r="AD11" s="22"/>
      <c r="AE11" s="19"/>
      <c r="AF11" s="19"/>
      <c r="AG11" s="19"/>
      <c r="AH11" s="19"/>
      <c r="AI11" s="20"/>
      <c r="AJ11" s="21"/>
      <c r="AK11" s="19"/>
      <c r="AL11" s="19"/>
      <c r="AM11" s="19"/>
      <c r="AN11" s="22"/>
      <c r="AO11" s="320" t="s">
        <v>141</v>
      </c>
    </row>
    <row r="12" spans="1:41" ht="12.75">
      <c r="A12" s="82" t="s">
        <v>10</v>
      </c>
      <c r="B12" s="84" t="s">
        <v>148</v>
      </c>
      <c r="C12" s="147" t="s">
        <v>61</v>
      </c>
      <c r="D12" s="269">
        <f>F12+G12+H12+K12+L12+M12+P12+Q12+R12+U12+V12+W12+Z12+AA12+AB12+AE12+AF12+AG12+AJ12+AK12+AL12</f>
        <v>3</v>
      </c>
      <c r="E12" s="270">
        <f>J12+O12+T12+Y12+AD12+AI12+AN12</f>
        <v>3</v>
      </c>
      <c r="F12" s="15"/>
      <c r="G12" s="15"/>
      <c r="H12" s="15"/>
      <c r="I12" s="15"/>
      <c r="J12" s="62"/>
      <c r="K12" s="15">
        <v>1</v>
      </c>
      <c r="L12" s="15">
        <v>2</v>
      </c>
      <c r="M12" s="15">
        <v>0</v>
      </c>
      <c r="N12" s="15" t="s">
        <v>142</v>
      </c>
      <c r="O12" s="17">
        <v>3</v>
      </c>
      <c r="P12" s="18"/>
      <c r="Q12" s="15"/>
      <c r="R12" s="15"/>
      <c r="S12" s="15"/>
      <c r="T12" s="16"/>
      <c r="U12" s="19"/>
      <c r="V12" s="19"/>
      <c r="W12" s="19"/>
      <c r="X12" s="19"/>
      <c r="Y12" s="20"/>
      <c r="Z12" s="21"/>
      <c r="AA12" s="19"/>
      <c r="AB12" s="19"/>
      <c r="AC12" s="19"/>
      <c r="AD12" s="22"/>
      <c r="AE12" s="19"/>
      <c r="AF12" s="19"/>
      <c r="AG12" s="19"/>
      <c r="AH12" s="19"/>
      <c r="AI12" s="20"/>
      <c r="AJ12" s="21"/>
      <c r="AK12" s="19"/>
      <c r="AL12" s="19"/>
      <c r="AM12" s="19"/>
      <c r="AN12" s="22"/>
      <c r="AO12" s="320"/>
    </row>
    <row r="13" spans="1:41" ht="12.75">
      <c r="A13" s="82" t="s">
        <v>11</v>
      </c>
      <c r="B13" s="84" t="s">
        <v>149</v>
      </c>
      <c r="C13" s="147" t="s">
        <v>62</v>
      </c>
      <c r="D13" s="269">
        <f>F13+G13+H13+K13+L13+M13+P13+Q13+R13+U13+V13+W13+Z13+AA13+AB13+AE13+AF13+AG13+AJ13+AK13+AL13</f>
        <v>3</v>
      </c>
      <c r="E13" s="270">
        <f>J13+O13+T13+Y13+AD13+AI13+AN13</f>
        <v>3</v>
      </c>
      <c r="F13" s="40"/>
      <c r="G13" s="29"/>
      <c r="H13" s="29"/>
      <c r="I13" s="29"/>
      <c r="J13" s="161"/>
      <c r="K13" s="29"/>
      <c r="L13" s="29"/>
      <c r="M13" s="29"/>
      <c r="N13" s="29"/>
      <c r="O13" s="39"/>
      <c r="P13" s="40">
        <v>1</v>
      </c>
      <c r="Q13" s="29">
        <v>2</v>
      </c>
      <c r="R13" s="29">
        <v>0</v>
      </c>
      <c r="S13" s="29" t="s">
        <v>142</v>
      </c>
      <c r="T13" s="38">
        <v>3</v>
      </c>
      <c r="U13" s="30"/>
      <c r="V13" s="30"/>
      <c r="W13" s="30"/>
      <c r="X13" s="30"/>
      <c r="Y13" s="42"/>
      <c r="Z13" s="48"/>
      <c r="AA13" s="30"/>
      <c r="AB13" s="30"/>
      <c r="AC13" s="30"/>
      <c r="AD13" s="41"/>
      <c r="AE13" s="30"/>
      <c r="AF13" s="30"/>
      <c r="AG13" s="30"/>
      <c r="AH13" s="30"/>
      <c r="AI13" s="42"/>
      <c r="AJ13" s="48"/>
      <c r="AK13" s="30"/>
      <c r="AL13" s="30"/>
      <c r="AM13" s="30"/>
      <c r="AN13" s="41"/>
      <c r="AO13" s="321" t="s">
        <v>129</v>
      </c>
    </row>
    <row r="14" spans="1:41" ht="13.5" thickBot="1">
      <c r="A14" s="82" t="s">
        <v>12</v>
      </c>
      <c r="B14" s="142" t="s">
        <v>150</v>
      </c>
      <c r="C14" s="149" t="s">
        <v>24</v>
      </c>
      <c r="D14" s="269">
        <f>F14+G14+H14+K14+L14+M14+P14+Q14+R14+U14+V14+W14+Z14+AA14+AB14+AE14+AF14+AG14+AJ14+AK14+AL14</f>
        <v>4</v>
      </c>
      <c r="E14" s="270">
        <f>J14+O14+T14+Y14+AD14+AI14+AN14</f>
        <v>5</v>
      </c>
      <c r="F14" s="23">
        <v>2</v>
      </c>
      <c r="G14" s="23">
        <v>0</v>
      </c>
      <c r="H14" s="23">
        <v>2</v>
      </c>
      <c r="I14" s="23" t="s">
        <v>142</v>
      </c>
      <c r="J14" s="162">
        <v>5</v>
      </c>
      <c r="K14" s="23"/>
      <c r="L14" s="23"/>
      <c r="M14" s="23"/>
      <c r="N14" s="23"/>
      <c r="O14" s="2"/>
      <c r="P14" s="27"/>
      <c r="Q14" s="26"/>
      <c r="R14" s="26"/>
      <c r="S14" s="26"/>
      <c r="T14" s="28"/>
      <c r="U14" s="26"/>
      <c r="V14" s="26"/>
      <c r="W14" s="26"/>
      <c r="X14" s="26"/>
      <c r="Y14" s="5"/>
      <c r="Z14" s="27"/>
      <c r="AA14" s="26"/>
      <c r="AB14" s="26"/>
      <c r="AC14" s="26"/>
      <c r="AD14" s="28"/>
      <c r="AE14" s="26"/>
      <c r="AF14" s="26"/>
      <c r="AG14" s="26"/>
      <c r="AH14" s="26"/>
      <c r="AI14" s="5"/>
      <c r="AJ14" s="27"/>
      <c r="AK14" s="26"/>
      <c r="AL14" s="26"/>
      <c r="AM14" s="26"/>
      <c r="AN14" s="28"/>
      <c r="AO14" s="322"/>
    </row>
    <row r="15" spans="1:41" ht="13.5" thickBot="1">
      <c r="A15" s="83"/>
      <c r="B15" s="176" t="s">
        <v>25</v>
      </c>
      <c r="C15" s="150"/>
      <c r="D15" s="292">
        <f>SUM(D16:D20)</f>
        <v>15</v>
      </c>
      <c r="E15" s="293">
        <f>SUM(E16:E20)</f>
        <v>20</v>
      </c>
      <c r="F15" s="9">
        <f>SUM(F16:F20)</f>
        <v>2</v>
      </c>
      <c r="G15" s="10">
        <f>SUM(G16:G20)</f>
        <v>2</v>
      </c>
      <c r="H15" s="10">
        <f aca="true" t="shared" si="1" ref="H15:AN15">SUM(H16:H20)</f>
        <v>0</v>
      </c>
      <c r="I15" s="10"/>
      <c r="J15" s="163">
        <f>SUM(J16:J20)</f>
        <v>5</v>
      </c>
      <c r="K15" s="9">
        <f t="shared" si="1"/>
        <v>2</v>
      </c>
      <c r="L15" s="10">
        <f t="shared" si="1"/>
        <v>2</v>
      </c>
      <c r="M15" s="10">
        <f t="shared" si="1"/>
        <v>0</v>
      </c>
      <c r="N15" s="10"/>
      <c r="O15" s="12">
        <f t="shared" si="1"/>
        <v>5</v>
      </c>
      <c r="P15" s="10">
        <f t="shared" si="1"/>
        <v>2</v>
      </c>
      <c r="Q15" s="10">
        <f t="shared" si="1"/>
        <v>1</v>
      </c>
      <c r="R15" s="10">
        <f t="shared" si="1"/>
        <v>0</v>
      </c>
      <c r="S15" s="10"/>
      <c r="T15" s="63">
        <f t="shared" si="1"/>
        <v>4</v>
      </c>
      <c r="U15" s="9">
        <f t="shared" si="1"/>
        <v>3</v>
      </c>
      <c r="V15" s="10">
        <f t="shared" si="1"/>
        <v>1</v>
      </c>
      <c r="W15" s="10">
        <f t="shared" si="1"/>
        <v>0</v>
      </c>
      <c r="X15" s="10"/>
      <c r="Y15" s="12">
        <f t="shared" si="1"/>
        <v>6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/>
      <c r="AD15" s="63">
        <f t="shared" si="1"/>
        <v>0</v>
      </c>
      <c r="AE15" s="9">
        <f t="shared" si="1"/>
        <v>0</v>
      </c>
      <c r="AF15" s="10">
        <f t="shared" si="1"/>
        <v>0</v>
      </c>
      <c r="AG15" s="10">
        <f t="shared" si="1"/>
        <v>0</v>
      </c>
      <c r="AH15" s="10"/>
      <c r="AI15" s="12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/>
      <c r="AN15" s="12">
        <f t="shared" si="1"/>
        <v>0</v>
      </c>
      <c r="AO15" s="323"/>
    </row>
    <row r="16" spans="1:41" ht="12.75">
      <c r="A16" s="82" t="s">
        <v>13</v>
      </c>
      <c r="B16" s="84" t="s">
        <v>151</v>
      </c>
      <c r="C16" s="147" t="s">
        <v>26</v>
      </c>
      <c r="D16" s="269">
        <f aca="true" t="shared" si="2" ref="D16:D21">F16+G16+H16+K16+L16+M16+P16+Q16+R16+U16+V16+W16+Z16+AA16+AB16+AE16+AF16+AG16+AJ16+AK16+AL16</f>
        <v>4</v>
      </c>
      <c r="E16" s="270">
        <f aca="true" t="shared" si="3" ref="E16:E21">J16+O16+T16+Y16+AD16+AI16+AN16</f>
        <v>5</v>
      </c>
      <c r="F16" s="15">
        <v>2</v>
      </c>
      <c r="G16" s="15">
        <v>2</v>
      </c>
      <c r="H16" s="15">
        <v>0</v>
      </c>
      <c r="I16" s="15" t="s">
        <v>23</v>
      </c>
      <c r="J16" s="62">
        <v>5</v>
      </c>
      <c r="K16" s="15"/>
      <c r="L16" s="15"/>
      <c r="M16" s="15"/>
      <c r="N16" s="15"/>
      <c r="O16" s="17"/>
      <c r="P16" s="18"/>
      <c r="Q16" s="15"/>
      <c r="R16" s="15"/>
      <c r="S16" s="15"/>
      <c r="T16" s="16"/>
      <c r="U16" s="15"/>
      <c r="V16" s="15"/>
      <c r="W16" s="15"/>
      <c r="X16" s="15"/>
      <c r="Y16" s="17"/>
      <c r="Z16" s="21"/>
      <c r="AA16" s="19"/>
      <c r="AB16" s="19"/>
      <c r="AC16" s="19"/>
      <c r="AD16" s="22"/>
      <c r="AE16" s="19"/>
      <c r="AF16" s="19"/>
      <c r="AG16" s="19"/>
      <c r="AH16" s="19"/>
      <c r="AI16" s="20"/>
      <c r="AJ16" s="21"/>
      <c r="AK16" s="19"/>
      <c r="AL16" s="19"/>
      <c r="AM16" s="19"/>
      <c r="AN16" s="22"/>
      <c r="AO16" s="319"/>
    </row>
    <row r="17" spans="1:41" ht="12.75">
      <c r="A17" s="82" t="s">
        <v>14</v>
      </c>
      <c r="B17" s="84" t="s">
        <v>152</v>
      </c>
      <c r="C17" s="147" t="s">
        <v>27</v>
      </c>
      <c r="D17" s="269">
        <f t="shared" si="2"/>
        <v>4</v>
      </c>
      <c r="E17" s="270">
        <f t="shared" si="3"/>
        <v>5</v>
      </c>
      <c r="F17" s="15"/>
      <c r="G17" s="15"/>
      <c r="H17" s="15"/>
      <c r="I17" s="15"/>
      <c r="J17" s="62"/>
      <c r="K17" s="15">
        <v>2</v>
      </c>
      <c r="L17" s="15">
        <v>2</v>
      </c>
      <c r="M17" s="15">
        <v>0</v>
      </c>
      <c r="N17" s="15" t="s">
        <v>23</v>
      </c>
      <c r="O17" s="17">
        <v>5</v>
      </c>
      <c r="P17" s="18"/>
      <c r="Q17" s="15"/>
      <c r="R17" s="15"/>
      <c r="S17" s="15"/>
      <c r="T17" s="16"/>
      <c r="U17" s="15"/>
      <c r="V17" s="15"/>
      <c r="W17" s="15"/>
      <c r="X17" s="15"/>
      <c r="Y17" s="17"/>
      <c r="Z17" s="21"/>
      <c r="AA17" s="19"/>
      <c r="AB17" s="19"/>
      <c r="AC17" s="19"/>
      <c r="AD17" s="22"/>
      <c r="AE17" s="19"/>
      <c r="AF17" s="19"/>
      <c r="AG17" s="19"/>
      <c r="AH17" s="19"/>
      <c r="AI17" s="20"/>
      <c r="AJ17" s="21"/>
      <c r="AK17" s="19"/>
      <c r="AL17" s="19"/>
      <c r="AM17" s="19"/>
      <c r="AN17" s="22"/>
      <c r="AO17" s="321" t="s">
        <v>26</v>
      </c>
    </row>
    <row r="18" spans="1:41" ht="12.75">
      <c r="A18" s="82" t="s">
        <v>68</v>
      </c>
      <c r="B18" s="84" t="s">
        <v>153</v>
      </c>
      <c r="C18" s="147" t="s">
        <v>64</v>
      </c>
      <c r="D18" s="269">
        <f t="shared" si="2"/>
        <v>2</v>
      </c>
      <c r="E18" s="270">
        <f t="shared" si="3"/>
        <v>3</v>
      </c>
      <c r="F18" s="15"/>
      <c r="G18" s="15"/>
      <c r="H18" s="15"/>
      <c r="I18" s="15"/>
      <c r="J18" s="62"/>
      <c r="K18" s="15"/>
      <c r="L18" s="15"/>
      <c r="M18" s="15"/>
      <c r="N18" s="15"/>
      <c r="O18" s="17"/>
      <c r="P18" s="18"/>
      <c r="Q18" s="15"/>
      <c r="R18" s="15"/>
      <c r="S18" s="15"/>
      <c r="T18" s="16"/>
      <c r="U18" s="15">
        <v>2</v>
      </c>
      <c r="V18" s="15">
        <v>0</v>
      </c>
      <c r="W18" s="15">
        <v>0</v>
      </c>
      <c r="X18" s="15" t="s">
        <v>23</v>
      </c>
      <c r="Y18" s="17">
        <v>3</v>
      </c>
      <c r="Z18" s="21"/>
      <c r="AA18" s="19"/>
      <c r="AB18" s="19"/>
      <c r="AC18" s="19"/>
      <c r="AD18" s="22"/>
      <c r="AE18" s="19"/>
      <c r="AF18" s="19"/>
      <c r="AG18" s="19"/>
      <c r="AH18" s="19"/>
      <c r="AI18" s="20"/>
      <c r="AJ18" s="21"/>
      <c r="AK18" s="19"/>
      <c r="AL18" s="19"/>
      <c r="AM18" s="19"/>
      <c r="AN18" s="22"/>
      <c r="AO18" s="320"/>
    </row>
    <row r="19" spans="1:41" ht="12.75">
      <c r="A19" s="82" t="s">
        <v>69</v>
      </c>
      <c r="B19" s="87" t="s">
        <v>154</v>
      </c>
      <c r="C19" s="147" t="s">
        <v>28</v>
      </c>
      <c r="D19" s="269">
        <f t="shared" si="2"/>
        <v>3</v>
      </c>
      <c r="E19" s="270">
        <f t="shared" si="3"/>
        <v>4</v>
      </c>
      <c r="F19" s="15"/>
      <c r="G19" s="15"/>
      <c r="H19" s="15"/>
      <c r="I19" s="15"/>
      <c r="J19" s="62"/>
      <c r="K19" s="15"/>
      <c r="L19" s="15"/>
      <c r="M19" s="15"/>
      <c r="N19" s="15"/>
      <c r="O19" s="17"/>
      <c r="P19" s="18">
        <v>2</v>
      </c>
      <c r="Q19" s="15">
        <v>1</v>
      </c>
      <c r="R19" s="15">
        <v>0</v>
      </c>
      <c r="S19" s="15" t="s">
        <v>23</v>
      </c>
      <c r="T19" s="16">
        <v>4</v>
      </c>
      <c r="U19" s="15"/>
      <c r="V19" s="15"/>
      <c r="W19" s="15"/>
      <c r="X19" s="15"/>
      <c r="Y19" s="17"/>
      <c r="Z19" s="21"/>
      <c r="AA19" s="19"/>
      <c r="AB19" s="19"/>
      <c r="AC19" s="19"/>
      <c r="AD19" s="22"/>
      <c r="AE19" s="19"/>
      <c r="AF19" s="19"/>
      <c r="AG19" s="19"/>
      <c r="AH19" s="19"/>
      <c r="AI19" s="20"/>
      <c r="AJ19" s="21"/>
      <c r="AK19" s="19"/>
      <c r="AL19" s="19"/>
      <c r="AM19" s="19"/>
      <c r="AN19" s="22"/>
      <c r="AO19" s="320" t="s">
        <v>26</v>
      </c>
    </row>
    <row r="20" spans="1:41" ht="13.5" thickBot="1">
      <c r="A20" s="82" t="s">
        <v>70</v>
      </c>
      <c r="B20" s="50" t="s">
        <v>155</v>
      </c>
      <c r="C20" s="211" t="s">
        <v>29</v>
      </c>
      <c r="D20" s="269">
        <f t="shared" si="2"/>
        <v>2</v>
      </c>
      <c r="E20" s="270">
        <f t="shared" si="3"/>
        <v>3</v>
      </c>
      <c r="F20" s="201"/>
      <c r="G20" s="201"/>
      <c r="H20" s="201"/>
      <c r="I20" s="201"/>
      <c r="J20" s="202"/>
      <c r="K20" s="23"/>
      <c r="L20" s="23"/>
      <c r="M20" s="23"/>
      <c r="N20" s="23"/>
      <c r="O20" s="2"/>
      <c r="P20" s="25"/>
      <c r="Q20" s="23"/>
      <c r="R20" s="23"/>
      <c r="S20" s="23"/>
      <c r="T20" s="24"/>
      <c r="U20" s="23">
        <v>1</v>
      </c>
      <c r="V20" s="23">
        <v>1</v>
      </c>
      <c r="W20" s="23">
        <v>0</v>
      </c>
      <c r="X20" s="23" t="s">
        <v>142</v>
      </c>
      <c r="Y20" s="162">
        <v>3</v>
      </c>
      <c r="Z20" s="25"/>
      <c r="AA20" s="23"/>
      <c r="AB20" s="23"/>
      <c r="AC20" s="23"/>
      <c r="AD20" s="24"/>
      <c r="AE20" s="26"/>
      <c r="AF20" s="26"/>
      <c r="AG20" s="26"/>
      <c r="AH20" s="26"/>
      <c r="AI20" s="5"/>
      <c r="AJ20" s="27"/>
      <c r="AK20" s="26"/>
      <c r="AL20" s="26"/>
      <c r="AM20" s="26"/>
      <c r="AN20" s="28"/>
      <c r="AO20" s="322"/>
    </row>
    <row r="21" spans="1:41" ht="13.5" customHeight="1" thickBot="1">
      <c r="A21" s="250" t="s">
        <v>135</v>
      </c>
      <c r="B21" s="413" t="s">
        <v>122</v>
      </c>
      <c r="C21" s="417"/>
      <c r="D21" s="294">
        <f t="shared" si="2"/>
        <v>4</v>
      </c>
      <c r="E21" s="293">
        <f t="shared" si="3"/>
        <v>6</v>
      </c>
      <c r="F21" s="10">
        <v>1</v>
      </c>
      <c r="G21" s="10">
        <v>1</v>
      </c>
      <c r="H21" s="10">
        <v>0</v>
      </c>
      <c r="I21" s="10" t="s">
        <v>23</v>
      </c>
      <c r="J21" s="164">
        <v>3</v>
      </c>
      <c r="K21" s="10"/>
      <c r="L21" s="10"/>
      <c r="M21" s="10"/>
      <c r="N21" s="10"/>
      <c r="O21" s="164"/>
      <c r="P21" s="9"/>
      <c r="Q21" s="10"/>
      <c r="R21" s="10"/>
      <c r="S21" s="10"/>
      <c r="T21" s="12"/>
      <c r="U21" s="10">
        <v>1</v>
      </c>
      <c r="V21" s="10">
        <v>1</v>
      </c>
      <c r="W21" s="10">
        <v>0</v>
      </c>
      <c r="X21" s="10" t="s">
        <v>23</v>
      </c>
      <c r="Y21" s="164">
        <v>3</v>
      </c>
      <c r="Z21" s="9"/>
      <c r="AA21" s="10"/>
      <c r="AB21" s="10"/>
      <c r="AC21" s="10"/>
      <c r="AD21" s="12"/>
      <c r="AE21" s="85"/>
      <c r="AF21" s="85"/>
      <c r="AG21" s="85"/>
      <c r="AH21" s="85"/>
      <c r="AI21" s="6"/>
      <c r="AJ21" s="86"/>
      <c r="AK21" s="85"/>
      <c r="AL21" s="85"/>
      <c r="AM21" s="85"/>
      <c r="AN21" s="8"/>
      <c r="AO21" s="323"/>
    </row>
    <row r="22" spans="1:41" ht="12.75">
      <c r="A22" s="91"/>
      <c r="B22" s="87" t="s">
        <v>156</v>
      </c>
      <c r="C22" s="303" t="s">
        <v>31</v>
      </c>
      <c r="D22" s="295"/>
      <c r="E22" s="263"/>
      <c r="F22" s="29"/>
      <c r="G22" s="29"/>
      <c r="H22" s="29"/>
      <c r="I22" s="29"/>
      <c r="J22" s="161"/>
      <c r="K22" s="29"/>
      <c r="L22" s="29"/>
      <c r="M22" s="29"/>
      <c r="N22" s="29"/>
      <c r="O22" s="39"/>
      <c r="P22" s="40"/>
      <c r="Q22" s="29"/>
      <c r="R22" s="29"/>
      <c r="S22" s="29"/>
      <c r="T22" s="38"/>
      <c r="U22" s="29"/>
      <c r="V22" s="29"/>
      <c r="W22" s="29"/>
      <c r="X22" s="29"/>
      <c r="Y22" s="39"/>
      <c r="Z22" s="40"/>
      <c r="AA22" s="29"/>
      <c r="AB22" s="29"/>
      <c r="AC22" s="29"/>
      <c r="AD22" s="38"/>
      <c r="AE22" s="30"/>
      <c r="AF22" s="30"/>
      <c r="AG22" s="30"/>
      <c r="AH22" s="30"/>
      <c r="AI22" s="42"/>
      <c r="AJ22" s="48"/>
      <c r="AK22" s="30"/>
      <c r="AL22" s="30"/>
      <c r="AM22" s="30"/>
      <c r="AN22" s="41"/>
      <c r="AO22" s="319"/>
    </row>
    <row r="23" spans="1:41" ht="12.75">
      <c r="A23" s="212"/>
      <c r="B23" s="87" t="s">
        <v>157</v>
      </c>
      <c r="C23" s="304" t="s">
        <v>67</v>
      </c>
      <c r="D23" s="295"/>
      <c r="E23" s="263"/>
      <c r="F23" s="29"/>
      <c r="G23" s="29"/>
      <c r="H23" s="29"/>
      <c r="I23" s="29"/>
      <c r="J23" s="161"/>
      <c r="K23" s="29"/>
      <c r="L23" s="29"/>
      <c r="M23" s="29"/>
      <c r="N23" s="29"/>
      <c r="O23" s="39"/>
      <c r="P23" s="40"/>
      <c r="Q23" s="29"/>
      <c r="R23" s="29"/>
      <c r="S23" s="29"/>
      <c r="T23" s="38"/>
      <c r="U23" s="29"/>
      <c r="V23" s="29"/>
      <c r="W23" s="29"/>
      <c r="X23" s="29"/>
      <c r="Y23" s="39"/>
      <c r="Z23" s="40"/>
      <c r="AA23" s="29"/>
      <c r="AB23" s="29"/>
      <c r="AC23" s="29"/>
      <c r="AD23" s="38"/>
      <c r="AE23" s="30"/>
      <c r="AF23" s="30"/>
      <c r="AG23" s="30"/>
      <c r="AH23" s="30"/>
      <c r="AI23" s="42"/>
      <c r="AJ23" s="48"/>
      <c r="AK23" s="30"/>
      <c r="AL23" s="30"/>
      <c r="AM23" s="30"/>
      <c r="AN23" s="41"/>
      <c r="AO23" s="320"/>
    </row>
    <row r="24" spans="1:41" ht="12.75">
      <c r="A24" s="350"/>
      <c r="B24" s="50" t="s">
        <v>158</v>
      </c>
      <c r="C24" s="211" t="s">
        <v>30</v>
      </c>
      <c r="D24" s="272"/>
      <c r="E24" s="312"/>
      <c r="F24" s="23"/>
      <c r="G24" s="23"/>
      <c r="H24" s="23"/>
      <c r="I24" s="23"/>
      <c r="J24" s="162"/>
      <c r="K24" s="23"/>
      <c r="L24" s="23"/>
      <c r="M24" s="23"/>
      <c r="N24" s="23"/>
      <c r="O24" s="2"/>
      <c r="P24" s="25"/>
      <c r="Q24" s="23"/>
      <c r="R24" s="23"/>
      <c r="S24" s="23"/>
      <c r="T24" s="24"/>
      <c r="U24" s="23"/>
      <c r="V24" s="23"/>
      <c r="W24" s="23"/>
      <c r="X24" s="23"/>
      <c r="Y24" s="2"/>
      <c r="Z24" s="25"/>
      <c r="AA24" s="23"/>
      <c r="AB24" s="23"/>
      <c r="AC24" s="23"/>
      <c r="AD24" s="24"/>
      <c r="AE24" s="26"/>
      <c r="AF24" s="26"/>
      <c r="AG24" s="26"/>
      <c r="AH24" s="26"/>
      <c r="AI24" s="5"/>
      <c r="AJ24" s="27"/>
      <c r="AK24" s="26"/>
      <c r="AL24" s="26"/>
      <c r="AM24" s="26"/>
      <c r="AN24" s="28"/>
      <c r="AO24" s="336"/>
    </row>
    <row r="25" spans="1:41" ht="13.5" thickBot="1">
      <c r="A25" s="213"/>
      <c r="B25" s="177" t="s">
        <v>159</v>
      </c>
      <c r="C25" s="211" t="s">
        <v>66</v>
      </c>
      <c r="D25" s="269"/>
      <c r="E25" s="270"/>
      <c r="F25" s="31"/>
      <c r="G25" s="31"/>
      <c r="H25" s="31"/>
      <c r="I25" s="31"/>
      <c r="J25" s="165"/>
      <c r="K25" s="31"/>
      <c r="L25" s="31"/>
      <c r="M25" s="31"/>
      <c r="N25" s="31"/>
      <c r="O25" s="33"/>
      <c r="P25" s="34"/>
      <c r="Q25" s="31"/>
      <c r="R25" s="31"/>
      <c r="S25" s="31"/>
      <c r="T25" s="32"/>
      <c r="U25" s="31"/>
      <c r="V25" s="31"/>
      <c r="W25" s="31"/>
      <c r="X25" s="31"/>
      <c r="Y25" s="33"/>
      <c r="Z25" s="34"/>
      <c r="AA25" s="31"/>
      <c r="AB25" s="31"/>
      <c r="AC25" s="31"/>
      <c r="AD25" s="32"/>
      <c r="AE25" s="35"/>
      <c r="AF25" s="35"/>
      <c r="AG25" s="35"/>
      <c r="AH25" s="35"/>
      <c r="AI25" s="36"/>
      <c r="AJ25" s="49"/>
      <c r="AK25" s="35"/>
      <c r="AL25" s="35"/>
      <c r="AM25" s="35"/>
      <c r="AN25" s="340"/>
      <c r="AO25" s="322"/>
    </row>
    <row r="26" spans="1:41" ht="13.5" customHeight="1" thickBot="1">
      <c r="A26" s="83"/>
      <c r="B26" s="413" t="s">
        <v>212</v>
      </c>
      <c r="C26" s="423"/>
      <c r="D26" s="292">
        <f>F26+G26+H26+K26+L26+M26+P26+Q26+R26+U26+V26+W26+Z26+AA26+AB26+AE26+AF26+AG26+AJ26+AK26+AL26</f>
        <v>4</v>
      </c>
      <c r="E26" s="296">
        <f>J26+O26+T26+Y26+AD26+AI26+AN26</f>
        <v>4</v>
      </c>
      <c r="F26" s="10">
        <v>2</v>
      </c>
      <c r="G26" s="10">
        <v>0</v>
      </c>
      <c r="H26" s="10">
        <v>0</v>
      </c>
      <c r="I26" s="10" t="s">
        <v>23</v>
      </c>
      <c r="J26" s="164">
        <v>2</v>
      </c>
      <c r="K26" s="10">
        <v>2</v>
      </c>
      <c r="L26" s="10">
        <v>0</v>
      </c>
      <c r="M26" s="10">
        <v>0</v>
      </c>
      <c r="N26" s="10" t="s">
        <v>23</v>
      </c>
      <c r="O26" s="63">
        <v>2</v>
      </c>
      <c r="P26" s="9"/>
      <c r="Q26" s="10"/>
      <c r="R26" s="10"/>
      <c r="S26" s="10"/>
      <c r="T26" s="12"/>
      <c r="U26" s="10"/>
      <c r="V26" s="10"/>
      <c r="W26" s="10"/>
      <c r="X26" s="10"/>
      <c r="Y26" s="63"/>
      <c r="Z26" s="9"/>
      <c r="AA26" s="10"/>
      <c r="AB26" s="10"/>
      <c r="AC26" s="10"/>
      <c r="AD26" s="8"/>
      <c r="AE26" s="85"/>
      <c r="AF26" s="85"/>
      <c r="AG26" s="85"/>
      <c r="AH26" s="85"/>
      <c r="AI26" s="6"/>
      <c r="AJ26" s="86"/>
      <c r="AK26" s="85"/>
      <c r="AL26" s="85"/>
      <c r="AM26" s="85"/>
      <c r="AN26" s="8"/>
      <c r="AO26" s="323"/>
    </row>
    <row r="27" spans="1:41" s="357" customFormat="1" ht="12.75">
      <c r="A27" s="396" t="s">
        <v>182</v>
      </c>
      <c r="B27" s="358"/>
      <c r="C27" s="393" t="s">
        <v>180</v>
      </c>
      <c r="D27" s="360"/>
      <c r="E27" s="362"/>
      <c r="F27" s="365"/>
      <c r="G27" s="366"/>
      <c r="H27" s="368"/>
      <c r="I27" s="366"/>
      <c r="J27" s="369"/>
      <c r="K27" s="365"/>
      <c r="L27" s="366"/>
      <c r="M27" s="366"/>
      <c r="N27" s="366"/>
      <c r="O27" s="370"/>
      <c r="P27" s="375"/>
      <c r="Q27" s="376"/>
      <c r="R27" s="376"/>
      <c r="S27" s="376"/>
      <c r="T27" s="377"/>
      <c r="U27" s="375"/>
      <c r="V27" s="376"/>
      <c r="W27" s="376"/>
      <c r="X27" s="376"/>
      <c r="Y27" s="377"/>
      <c r="Z27" s="375"/>
      <c r="AA27" s="376"/>
      <c r="AB27" s="376"/>
      <c r="AC27" s="376"/>
      <c r="AD27" s="380"/>
      <c r="AE27" s="383"/>
      <c r="AF27" s="384"/>
      <c r="AG27" s="384"/>
      <c r="AH27" s="384"/>
      <c r="AI27" s="380"/>
      <c r="AJ27" s="388"/>
      <c r="AK27" s="389"/>
      <c r="AL27" s="389"/>
      <c r="AM27" s="389"/>
      <c r="AN27" s="390"/>
      <c r="AO27" s="392"/>
    </row>
    <row r="28" spans="1:41" s="357" customFormat="1" ht="13.5" thickBot="1">
      <c r="A28" s="397" t="s">
        <v>183</v>
      </c>
      <c r="B28" s="394"/>
      <c r="C28" s="361" t="s">
        <v>181</v>
      </c>
      <c r="D28" s="359"/>
      <c r="E28" s="363"/>
      <c r="F28" s="364"/>
      <c r="G28" s="364"/>
      <c r="H28" s="364"/>
      <c r="I28" s="364"/>
      <c r="J28" s="367"/>
      <c r="K28" s="364"/>
      <c r="L28" s="364"/>
      <c r="M28" s="364"/>
      <c r="N28" s="364"/>
      <c r="O28" s="371"/>
      <c r="P28" s="372"/>
      <c r="Q28" s="373"/>
      <c r="R28" s="373"/>
      <c r="S28" s="373"/>
      <c r="T28" s="374"/>
      <c r="U28" s="373"/>
      <c r="V28" s="373"/>
      <c r="W28" s="373"/>
      <c r="X28" s="373"/>
      <c r="Y28" s="378"/>
      <c r="Z28" s="372"/>
      <c r="AA28" s="373"/>
      <c r="AB28" s="373"/>
      <c r="AC28" s="373"/>
      <c r="AD28" s="379"/>
      <c r="AE28" s="381"/>
      <c r="AF28" s="381"/>
      <c r="AG28" s="381"/>
      <c r="AH28" s="381"/>
      <c r="AI28" s="382"/>
      <c r="AJ28" s="385"/>
      <c r="AK28" s="386"/>
      <c r="AL28" s="386"/>
      <c r="AM28" s="386"/>
      <c r="AN28" s="387"/>
      <c r="AO28" s="391"/>
    </row>
    <row r="29" spans="1:41" ht="13.5" thickBot="1">
      <c r="A29" s="3" t="s">
        <v>32</v>
      </c>
      <c r="B29" s="451" t="s">
        <v>33</v>
      </c>
      <c r="C29" s="452"/>
      <c r="D29" s="297">
        <f>D30+D40+D43</f>
        <v>42</v>
      </c>
      <c r="E29" s="298">
        <f>E30+E40+E43</f>
        <v>48</v>
      </c>
      <c r="F29" s="13">
        <f>F30+F40+F43</f>
        <v>3</v>
      </c>
      <c r="G29" s="14">
        <f>G30+G40+G43</f>
        <v>1</v>
      </c>
      <c r="H29" s="14">
        <f>H30+H40+H43</f>
        <v>4</v>
      </c>
      <c r="I29" s="14"/>
      <c r="J29" s="44">
        <f>J30+J40+J43</f>
        <v>9</v>
      </c>
      <c r="K29" s="14">
        <f>K30+K40+K43</f>
        <v>5</v>
      </c>
      <c r="L29" s="14">
        <f>L30+L40+L43</f>
        <v>3</v>
      </c>
      <c r="M29" s="14">
        <f>M30+M40+M43</f>
        <v>6</v>
      </c>
      <c r="N29" s="14"/>
      <c r="O29" s="45">
        <f>O30+O40+O43</f>
        <v>15</v>
      </c>
      <c r="P29" s="13">
        <f>P30+P40+P43</f>
        <v>4</v>
      </c>
      <c r="Q29" s="14">
        <f>Q30+Q40+Q43</f>
        <v>3</v>
      </c>
      <c r="R29" s="14">
        <f>R30+R40+R43</f>
        <v>0</v>
      </c>
      <c r="S29" s="14"/>
      <c r="T29" s="44">
        <f>T30+T40+T43</f>
        <v>9</v>
      </c>
      <c r="U29" s="14">
        <f>U30+U40+U43</f>
        <v>9</v>
      </c>
      <c r="V29" s="14">
        <f>V30+V40+V43</f>
        <v>4</v>
      </c>
      <c r="W29" s="14">
        <f>W30+W40+W43</f>
        <v>0</v>
      </c>
      <c r="X29" s="14"/>
      <c r="Y29" s="45">
        <f>Y30+Y40+Y43</f>
        <v>15</v>
      </c>
      <c r="Z29" s="13">
        <f>Z30+Z40+Z43</f>
        <v>0</v>
      </c>
      <c r="AA29" s="14">
        <f>AA30+AA40+AA43</f>
        <v>0</v>
      </c>
      <c r="AB29" s="14">
        <f>AB30+AB40+AB43</f>
        <v>0</v>
      </c>
      <c r="AC29" s="14"/>
      <c r="AD29" s="44">
        <f>AD30+AD40+AD43</f>
        <v>0</v>
      </c>
      <c r="AE29" s="14">
        <f>AE30+AE40+AE43</f>
        <v>0</v>
      </c>
      <c r="AF29" s="14">
        <f>AF30+AF40+AF43</f>
        <v>0</v>
      </c>
      <c r="AG29" s="14">
        <f>AG30+AG40+AG43</f>
        <v>0</v>
      </c>
      <c r="AH29" s="14"/>
      <c r="AI29" s="45">
        <f>AI30+AI40+AI43</f>
        <v>0</v>
      </c>
      <c r="AJ29" s="13">
        <f>AJ30+AJ40+AJ43</f>
        <v>0</v>
      </c>
      <c r="AK29" s="14">
        <f>AK30+AK40+AK43</f>
        <v>0</v>
      </c>
      <c r="AL29" s="14">
        <f>AL30+AL40+AL43</f>
        <v>0</v>
      </c>
      <c r="AM29" s="14"/>
      <c r="AN29" s="44">
        <f>AN30+AN40+AN43</f>
        <v>0</v>
      </c>
      <c r="AO29" s="268"/>
    </row>
    <row r="30" spans="1:41" ht="13.5" thickBot="1">
      <c r="A30" s="88"/>
      <c r="B30" s="248" t="s">
        <v>34</v>
      </c>
      <c r="C30" s="249"/>
      <c r="D30" s="276">
        <f>SUM(D31:D39)</f>
        <v>30</v>
      </c>
      <c r="E30" s="246">
        <f>SUM(E31:E39)</f>
        <v>36</v>
      </c>
      <c r="F30" s="80">
        <f>SUM(F31:F39)</f>
        <v>2</v>
      </c>
      <c r="G30" s="79">
        <f>SUM(G31:G39)</f>
        <v>0</v>
      </c>
      <c r="H30" s="79">
        <f aca="true" t="shared" si="4" ref="H30:AN30">SUM(H31:H39)</f>
        <v>0</v>
      </c>
      <c r="I30" s="79"/>
      <c r="J30" s="160">
        <f t="shared" si="4"/>
        <v>3</v>
      </c>
      <c r="K30" s="89">
        <f t="shared" si="4"/>
        <v>4</v>
      </c>
      <c r="L30" s="11">
        <f t="shared" si="4"/>
        <v>2</v>
      </c>
      <c r="M30" s="11">
        <f t="shared" si="4"/>
        <v>2</v>
      </c>
      <c r="N30" s="11"/>
      <c r="O30" s="90">
        <f t="shared" si="4"/>
        <v>9</v>
      </c>
      <c r="P30" s="79">
        <f t="shared" si="4"/>
        <v>4</v>
      </c>
      <c r="Q30" s="79">
        <f t="shared" si="4"/>
        <v>3</v>
      </c>
      <c r="R30" s="79">
        <f t="shared" si="4"/>
        <v>0</v>
      </c>
      <c r="S30" s="79"/>
      <c r="T30" s="65">
        <f t="shared" si="4"/>
        <v>9</v>
      </c>
      <c r="U30" s="89">
        <f t="shared" si="4"/>
        <v>9</v>
      </c>
      <c r="V30" s="11">
        <f t="shared" si="4"/>
        <v>4</v>
      </c>
      <c r="W30" s="11">
        <f t="shared" si="4"/>
        <v>0</v>
      </c>
      <c r="X30" s="11"/>
      <c r="Y30" s="90">
        <f t="shared" si="4"/>
        <v>15</v>
      </c>
      <c r="Z30" s="79">
        <f t="shared" si="4"/>
        <v>0</v>
      </c>
      <c r="AA30" s="79">
        <f t="shared" si="4"/>
        <v>0</v>
      </c>
      <c r="AB30" s="79">
        <f t="shared" si="4"/>
        <v>0</v>
      </c>
      <c r="AC30" s="79"/>
      <c r="AD30" s="65">
        <f t="shared" si="4"/>
        <v>0</v>
      </c>
      <c r="AE30" s="89">
        <f t="shared" si="4"/>
        <v>0</v>
      </c>
      <c r="AF30" s="11">
        <f t="shared" si="4"/>
        <v>0</v>
      </c>
      <c r="AG30" s="11">
        <f t="shared" si="4"/>
        <v>0</v>
      </c>
      <c r="AH30" s="11"/>
      <c r="AI30" s="90">
        <f t="shared" si="4"/>
        <v>0</v>
      </c>
      <c r="AJ30" s="79">
        <f t="shared" si="4"/>
        <v>0</v>
      </c>
      <c r="AK30" s="79">
        <f t="shared" si="4"/>
        <v>0</v>
      </c>
      <c r="AL30" s="79">
        <f t="shared" si="4"/>
        <v>0</v>
      </c>
      <c r="AM30" s="79"/>
      <c r="AN30" s="81">
        <f t="shared" si="4"/>
        <v>0</v>
      </c>
      <c r="AO30" s="323"/>
    </row>
    <row r="31" spans="1:41" ht="12.75">
      <c r="A31" s="91" t="s">
        <v>71</v>
      </c>
      <c r="B31" s="97" t="s">
        <v>160</v>
      </c>
      <c r="C31" s="147" t="s">
        <v>112</v>
      </c>
      <c r="D31" s="265">
        <f>F31+G31+H31+K31+L31+M31+P31+Q31+R31+U31+V31+W31+Z31+AA31+AB31+AE31+AF31+AG31+AJ31+AK31+AL31</f>
        <v>2</v>
      </c>
      <c r="E31" s="299">
        <f>J31+O31+T31+Y31+AD31+AI31+AN31</f>
        <v>3</v>
      </c>
      <c r="F31" s="15">
        <v>2</v>
      </c>
      <c r="G31" s="15">
        <v>0</v>
      </c>
      <c r="H31" s="15">
        <v>0</v>
      </c>
      <c r="I31" s="15" t="s">
        <v>23</v>
      </c>
      <c r="J31" s="62">
        <v>3</v>
      </c>
      <c r="K31" s="15"/>
      <c r="L31" s="15"/>
      <c r="M31" s="15"/>
      <c r="N31" s="15"/>
      <c r="O31" s="17"/>
      <c r="P31" s="18"/>
      <c r="Q31" s="15"/>
      <c r="R31" s="15"/>
      <c r="S31" s="15"/>
      <c r="T31" s="16"/>
      <c r="U31" s="15"/>
      <c r="V31" s="15"/>
      <c r="W31" s="15"/>
      <c r="X31" s="15"/>
      <c r="Y31" s="17"/>
      <c r="Z31" s="21"/>
      <c r="AA31" s="19"/>
      <c r="AB31" s="19"/>
      <c r="AC31" s="19"/>
      <c r="AD31" s="22"/>
      <c r="AE31" s="19"/>
      <c r="AF31" s="19"/>
      <c r="AG31" s="19"/>
      <c r="AH31" s="19"/>
      <c r="AI31" s="20"/>
      <c r="AJ31" s="21"/>
      <c r="AK31" s="19"/>
      <c r="AL31" s="19"/>
      <c r="AM31" s="19"/>
      <c r="AN31" s="22"/>
      <c r="AO31" s="319"/>
    </row>
    <row r="32" spans="1:41" ht="12.75">
      <c r="A32" s="91" t="s">
        <v>72</v>
      </c>
      <c r="B32" s="97" t="s">
        <v>161</v>
      </c>
      <c r="C32" s="147" t="s">
        <v>102</v>
      </c>
      <c r="D32" s="266">
        <f aca="true" t="shared" si="5" ref="D32:D39">F32+G32+H32+K32+L32+M32+P32+Q32+R32+U32+V32+W32+Z32+AA32+AB32+AE32+AF32+AG32+AJ32+AK32+AL32</f>
        <v>4</v>
      </c>
      <c r="E32" s="300">
        <f aca="true" t="shared" si="6" ref="E32:E39">J32+O32+T32+Y32+AD32+AI32+AN32</f>
        <v>5</v>
      </c>
      <c r="F32" s="15"/>
      <c r="G32" s="15"/>
      <c r="H32" s="15"/>
      <c r="I32" s="15"/>
      <c r="J32" s="62"/>
      <c r="K32" s="15">
        <v>2</v>
      </c>
      <c r="L32" s="15">
        <v>2</v>
      </c>
      <c r="M32" s="15">
        <v>0</v>
      </c>
      <c r="N32" s="15" t="s">
        <v>23</v>
      </c>
      <c r="O32" s="17">
        <v>5</v>
      </c>
      <c r="P32" s="18"/>
      <c r="Q32" s="15"/>
      <c r="R32" s="15"/>
      <c r="S32" s="15"/>
      <c r="T32" s="16"/>
      <c r="U32" s="15"/>
      <c r="V32" s="15"/>
      <c r="W32" s="15"/>
      <c r="X32" s="15"/>
      <c r="Y32" s="17"/>
      <c r="Z32" s="21"/>
      <c r="AA32" s="19"/>
      <c r="AB32" s="19"/>
      <c r="AC32" s="19"/>
      <c r="AD32" s="22"/>
      <c r="AE32" s="19"/>
      <c r="AF32" s="19"/>
      <c r="AG32" s="19"/>
      <c r="AH32" s="19"/>
      <c r="AI32" s="20"/>
      <c r="AJ32" s="21"/>
      <c r="AK32" s="19"/>
      <c r="AL32" s="19"/>
      <c r="AM32" s="19"/>
      <c r="AN32" s="22"/>
      <c r="AO32" s="320"/>
    </row>
    <row r="33" spans="1:41" ht="12.75">
      <c r="A33" s="91" t="s">
        <v>73</v>
      </c>
      <c r="B33" s="97" t="s">
        <v>162</v>
      </c>
      <c r="C33" s="147" t="s">
        <v>35</v>
      </c>
      <c r="D33" s="266">
        <f t="shared" si="5"/>
        <v>3</v>
      </c>
      <c r="E33" s="300">
        <f t="shared" si="6"/>
        <v>4</v>
      </c>
      <c r="F33" s="15"/>
      <c r="G33" s="15"/>
      <c r="H33" s="15"/>
      <c r="I33" s="15"/>
      <c r="J33" s="62"/>
      <c r="K33" s="15"/>
      <c r="L33" s="15"/>
      <c r="M33" s="15"/>
      <c r="N33" s="15"/>
      <c r="O33" s="17"/>
      <c r="P33" s="18">
        <v>2</v>
      </c>
      <c r="Q33" s="15">
        <v>1</v>
      </c>
      <c r="R33" s="15">
        <v>0</v>
      </c>
      <c r="S33" s="15" t="s">
        <v>23</v>
      </c>
      <c r="T33" s="16">
        <v>4</v>
      </c>
      <c r="U33" s="15"/>
      <c r="V33" s="15"/>
      <c r="W33" s="15"/>
      <c r="X33" s="15"/>
      <c r="Y33" s="17"/>
      <c r="Z33" s="21"/>
      <c r="AA33" s="19"/>
      <c r="AB33" s="19"/>
      <c r="AC33" s="19"/>
      <c r="AD33" s="22"/>
      <c r="AE33" s="19"/>
      <c r="AF33" s="19"/>
      <c r="AG33" s="19"/>
      <c r="AH33" s="19"/>
      <c r="AI33" s="20"/>
      <c r="AJ33" s="21"/>
      <c r="AK33" s="19"/>
      <c r="AL33" s="19"/>
      <c r="AM33" s="19"/>
      <c r="AN33" s="22"/>
      <c r="AO33" s="320"/>
    </row>
    <row r="34" spans="1:41" ht="12.75">
      <c r="A34" s="91" t="s">
        <v>74</v>
      </c>
      <c r="B34" s="97" t="s">
        <v>163</v>
      </c>
      <c r="C34" s="151" t="s">
        <v>36</v>
      </c>
      <c r="D34" s="266">
        <f t="shared" si="5"/>
        <v>4</v>
      </c>
      <c r="E34" s="300">
        <f t="shared" si="6"/>
        <v>5</v>
      </c>
      <c r="F34" s="15"/>
      <c r="G34" s="15"/>
      <c r="H34" s="15"/>
      <c r="I34" s="15"/>
      <c r="J34" s="62"/>
      <c r="K34" s="15"/>
      <c r="L34" s="15"/>
      <c r="M34" s="15"/>
      <c r="N34" s="15"/>
      <c r="O34" s="17"/>
      <c r="P34" s="18">
        <v>2</v>
      </c>
      <c r="Q34" s="15">
        <v>2</v>
      </c>
      <c r="R34" s="15">
        <v>0</v>
      </c>
      <c r="S34" s="15" t="s">
        <v>23</v>
      </c>
      <c r="T34" s="16">
        <v>5</v>
      </c>
      <c r="U34" s="15"/>
      <c r="V34" s="15"/>
      <c r="W34" s="15"/>
      <c r="X34" s="15"/>
      <c r="Y34" s="17"/>
      <c r="Z34" s="21"/>
      <c r="AA34" s="19"/>
      <c r="AB34" s="19"/>
      <c r="AC34" s="19"/>
      <c r="AD34" s="22"/>
      <c r="AE34" s="19"/>
      <c r="AF34" s="19"/>
      <c r="AG34" s="19"/>
      <c r="AH34" s="19"/>
      <c r="AI34" s="20"/>
      <c r="AJ34" s="21"/>
      <c r="AK34" s="19"/>
      <c r="AL34" s="19"/>
      <c r="AM34" s="19"/>
      <c r="AN34" s="22"/>
      <c r="AO34" s="324"/>
    </row>
    <row r="35" spans="1:41" ht="12.75">
      <c r="A35" s="91" t="s">
        <v>75</v>
      </c>
      <c r="B35" s="97" t="s">
        <v>164</v>
      </c>
      <c r="C35" s="151" t="s">
        <v>37</v>
      </c>
      <c r="D35" s="266">
        <f t="shared" si="5"/>
        <v>2</v>
      </c>
      <c r="E35" s="300">
        <f t="shared" si="6"/>
        <v>2</v>
      </c>
      <c r="F35" s="15"/>
      <c r="G35" s="15"/>
      <c r="H35" s="15"/>
      <c r="I35" s="15"/>
      <c r="J35" s="62"/>
      <c r="K35" s="15"/>
      <c r="L35" s="15"/>
      <c r="M35" s="15"/>
      <c r="N35" s="15"/>
      <c r="O35" s="17"/>
      <c r="P35" s="18"/>
      <c r="Q35" s="15"/>
      <c r="R35" s="15"/>
      <c r="S35" s="15"/>
      <c r="T35" s="16"/>
      <c r="U35" s="15">
        <v>2</v>
      </c>
      <c r="V35" s="15">
        <v>0</v>
      </c>
      <c r="W35" s="15">
        <v>0</v>
      </c>
      <c r="X35" s="15" t="s">
        <v>23</v>
      </c>
      <c r="Y35" s="17">
        <v>2</v>
      </c>
      <c r="Z35" s="21"/>
      <c r="AA35" s="19"/>
      <c r="AB35" s="19"/>
      <c r="AC35" s="19"/>
      <c r="AD35" s="22"/>
      <c r="AE35" s="19"/>
      <c r="AF35" s="19"/>
      <c r="AG35" s="19"/>
      <c r="AH35" s="19"/>
      <c r="AI35" s="20"/>
      <c r="AJ35" s="21"/>
      <c r="AK35" s="19"/>
      <c r="AL35" s="19"/>
      <c r="AM35" s="19"/>
      <c r="AN35" s="22"/>
      <c r="AO35" s="321"/>
    </row>
    <row r="36" spans="1:41" ht="12.75">
      <c r="A36" s="91" t="s">
        <v>76</v>
      </c>
      <c r="B36" s="97" t="s">
        <v>165</v>
      </c>
      <c r="C36" s="151" t="s">
        <v>38</v>
      </c>
      <c r="D36" s="266">
        <f t="shared" si="5"/>
        <v>4</v>
      </c>
      <c r="E36" s="300">
        <f t="shared" si="6"/>
        <v>5</v>
      </c>
      <c r="F36" s="15"/>
      <c r="G36" s="15"/>
      <c r="H36" s="15"/>
      <c r="I36" s="15"/>
      <c r="J36" s="62"/>
      <c r="K36" s="15"/>
      <c r="L36" s="15"/>
      <c r="M36" s="15"/>
      <c r="N36" s="15"/>
      <c r="O36" s="17"/>
      <c r="P36" s="18"/>
      <c r="Q36" s="15"/>
      <c r="R36" s="15"/>
      <c r="S36" s="15"/>
      <c r="T36" s="16"/>
      <c r="U36" s="15">
        <v>2</v>
      </c>
      <c r="V36" s="15">
        <v>2</v>
      </c>
      <c r="W36" s="15">
        <v>0</v>
      </c>
      <c r="X36" s="15" t="s">
        <v>142</v>
      </c>
      <c r="Y36" s="17">
        <v>5</v>
      </c>
      <c r="Z36" s="21"/>
      <c r="AA36" s="19"/>
      <c r="AB36" s="19"/>
      <c r="AC36" s="19"/>
      <c r="AD36" s="22"/>
      <c r="AE36" s="19"/>
      <c r="AF36" s="19"/>
      <c r="AG36" s="19"/>
      <c r="AH36" s="19"/>
      <c r="AI36" s="20"/>
      <c r="AJ36" s="21"/>
      <c r="AK36" s="19"/>
      <c r="AL36" s="19"/>
      <c r="AM36" s="19"/>
      <c r="AN36" s="22"/>
      <c r="AO36" s="324" t="s">
        <v>102</v>
      </c>
    </row>
    <row r="37" spans="1:41" ht="12.75">
      <c r="A37" s="91" t="s">
        <v>77</v>
      </c>
      <c r="B37" s="97" t="s">
        <v>166</v>
      </c>
      <c r="C37" s="151" t="s">
        <v>39</v>
      </c>
      <c r="D37" s="266">
        <f t="shared" si="5"/>
        <v>4</v>
      </c>
      <c r="E37" s="300">
        <f t="shared" si="6"/>
        <v>5</v>
      </c>
      <c r="F37" s="15"/>
      <c r="G37" s="15"/>
      <c r="H37" s="15"/>
      <c r="I37" s="15"/>
      <c r="J37" s="62"/>
      <c r="K37" s="15"/>
      <c r="L37" s="15"/>
      <c r="M37" s="15"/>
      <c r="N37" s="15"/>
      <c r="O37" s="17"/>
      <c r="P37" s="18"/>
      <c r="Q37" s="15"/>
      <c r="R37" s="15"/>
      <c r="S37" s="15"/>
      <c r="T37" s="16"/>
      <c r="U37" s="18">
        <v>2</v>
      </c>
      <c r="V37" s="15">
        <v>2</v>
      </c>
      <c r="W37" s="15">
        <v>0</v>
      </c>
      <c r="X37" s="15" t="s">
        <v>23</v>
      </c>
      <c r="Y37" s="16">
        <v>5</v>
      </c>
      <c r="Z37" s="21"/>
      <c r="AA37" s="19"/>
      <c r="AB37" s="19"/>
      <c r="AC37" s="19"/>
      <c r="AD37" s="22"/>
      <c r="AE37" s="19"/>
      <c r="AF37" s="19"/>
      <c r="AG37" s="19"/>
      <c r="AH37" s="19"/>
      <c r="AI37" s="20"/>
      <c r="AJ37" s="21"/>
      <c r="AK37" s="19"/>
      <c r="AL37" s="19"/>
      <c r="AM37" s="19"/>
      <c r="AN37" s="22"/>
      <c r="AO37" s="320" t="s">
        <v>28</v>
      </c>
    </row>
    <row r="38" spans="1:41" ht="12.75">
      <c r="A38" s="91" t="s">
        <v>78</v>
      </c>
      <c r="B38" s="97" t="s">
        <v>167</v>
      </c>
      <c r="C38" s="151" t="s">
        <v>40</v>
      </c>
      <c r="D38" s="266">
        <f t="shared" si="5"/>
        <v>4</v>
      </c>
      <c r="E38" s="300">
        <f t="shared" si="6"/>
        <v>4</v>
      </c>
      <c r="F38" s="15"/>
      <c r="G38" s="15"/>
      <c r="H38" s="15"/>
      <c r="I38" s="15"/>
      <c r="J38" s="62"/>
      <c r="K38" s="56">
        <v>2</v>
      </c>
      <c r="L38" s="56">
        <v>0</v>
      </c>
      <c r="M38" s="56">
        <v>2</v>
      </c>
      <c r="N38" s="15" t="s">
        <v>23</v>
      </c>
      <c r="O38" s="17">
        <v>4</v>
      </c>
      <c r="P38" s="18"/>
      <c r="Q38" s="15"/>
      <c r="R38" s="15"/>
      <c r="S38" s="15"/>
      <c r="T38" s="16"/>
      <c r="U38" s="15"/>
      <c r="V38" s="15"/>
      <c r="W38" s="15"/>
      <c r="X38" s="15"/>
      <c r="Y38" s="17"/>
      <c r="Z38" s="21"/>
      <c r="AA38" s="19"/>
      <c r="AB38" s="19"/>
      <c r="AC38" s="19"/>
      <c r="AD38" s="22"/>
      <c r="AE38" s="19"/>
      <c r="AF38" s="19"/>
      <c r="AG38" s="19"/>
      <c r="AH38" s="19"/>
      <c r="AI38" s="20"/>
      <c r="AJ38" s="21"/>
      <c r="AK38" s="19"/>
      <c r="AL38" s="19"/>
      <c r="AM38" s="19"/>
      <c r="AN38" s="22"/>
      <c r="AO38" s="320" t="s">
        <v>24</v>
      </c>
    </row>
    <row r="39" spans="1:41" ht="13.5" thickBot="1">
      <c r="A39" s="91" t="s">
        <v>79</v>
      </c>
      <c r="B39" s="178" t="s">
        <v>168</v>
      </c>
      <c r="C39" s="152" t="s">
        <v>138</v>
      </c>
      <c r="D39" s="267">
        <f t="shared" si="5"/>
        <v>3</v>
      </c>
      <c r="E39" s="301">
        <f t="shared" si="6"/>
        <v>3</v>
      </c>
      <c r="F39" s="23"/>
      <c r="G39" s="23"/>
      <c r="H39" s="23"/>
      <c r="I39" s="23"/>
      <c r="J39" s="162"/>
      <c r="K39" s="23"/>
      <c r="L39" s="23"/>
      <c r="M39" s="23"/>
      <c r="N39" s="23"/>
      <c r="O39" s="2"/>
      <c r="P39" s="25"/>
      <c r="Q39" s="23"/>
      <c r="R39" s="23"/>
      <c r="S39" s="23"/>
      <c r="T39" s="24"/>
      <c r="U39" s="23">
        <v>3</v>
      </c>
      <c r="V39" s="23">
        <v>0</v>
      </c>
      <c r="W39" s="23">
        <v>0</v>
      </c>
      <c r="X39" s="23" t="s">
        <v>142</v>
      </c>
      <c r="Y39" s="2">
        <v>3</v>
      </c>
      <c r="Z39" s="27"/>
      <c r="AA39" s="26"/>
      <c r="AB39" s="26"/>
      <c r="AC39" s="26"/>
      <c r="AD39" s="28"/>
      <c r="AE39" s="26"/>
      <c r="AF39" s="26"/>
      <c r="AG39" s="26"/>
      <c r="AH39" s="26"/>
      <c r="AI39" s="5"/>
      <c r="AJ39" s="27"/>
      <c r="AK39" s="26"/>
      <c r="AL39" s="26"/>
      <c r="AM39" s="26"/>
      <c r="AN39" s="28"/>
      <c r="AO39" s="322"/>
    </row>
    <row r="40" spans="1:41" ht="13.5" thickBot="1">
      <c r="A40" s="195"/>
      <c r="B40" s="413" t="s">
        <v>104</v>
      </c>
      <c r="C40" s="414"/>
      <c r="D40" s="260">
        <f>SUM(D41:D42)</f>
        <v>8</v>
      </c>
      <c r="E40" s="261">
        <f>SUM(E41:E42)</f>
        <v>8</v>
      </c>
      <c r="F40" s="143">
        <f>SUM(F41:F42)</f>
        <v>0</v>
      </c>
      <c r="G40" s="143">
        <f>SUM(G41:G42)</f>
        <v>0</v>
      </c>
      <c r="H40" s="143">
        <f aca="true" t="shared" si="7" ref="H40:P40">SUM(H41:H42)</f>
        <v>4</v>
      </c>
      <c r="I40" s="143"/>
      <c r="J40" s="144">
        <f t="shared" si="7"/>
        <v>4</v>
      </c>
      <c r="K40" s="145">
        <f t="shared" si="7"/>
        <v>0</v>
      </c>
      <c r="L40" s="143">
        <f t="shared" si="7"/>
        <v>0</v>
      </c>
      <c r="M40" s="143">
        <f t="shared" si="7"/>
        <v>4</v>
      </c>
      <c r="N40" s="143"/>
      <c r="O40" s="146">
        <f t="shared" si="7"/>
        <v>4</v>
      </c>
      <c r="P40" s="143">
        <f t="shared" si="7"/>
        <v>0</v>
      </c>
      <c r="Q40" s="143">
        <f aca="true" t="shared" si="8" ref="Q40:AN40">SUM(Q41:Q42)</f>
        <v>0</v>
      </c>
      <c r="R40" s="143">
        <f t="shared" si="8"/>
        <v>0</v>
      </c>
      <c r="S40" s="143"/>
      <c r="T40" s="144">
        <f t="shared" si="8"/>
        <v>0</v>
      </c>
      <c r="U40" s="145">
        <f t="shared" si="8"/>
        <v>0</v>
      </c>
      <c r="V40" s="143">
        <f t="shared" si="8"/>
        <v>0</v>
      </c>
      <c r="W40" s="143">
        <f t="shared" si="8"/>
        <v>0</v>
      </c>
      <c r="X40" s="143"/>
      <c r="Y40" s="146">
        <f t="shared" si="8"/>
        <v>0</v>
      </c>
      <c r="Z40" s="143">
        <f t="shared" si="8"/>
        <v>0</v>
      </c>
      <c r="AA40" s="143">
        <f t="shared" si="8"/>
        <v>0</v>
      </c>
      <c r="AB40" s="143">
        <f t="shared" si="8"/>
        <v>0</v>
      </c>
      <c r="AC40" s="143"/>
      <c r="AD40" s="144">
        <f t="shared" si="8"/>
        <v>0</v>
      </c>
      <c r="AE40" s="145">
        <f t="shared" si="8"/>
        <v>0</v>
      </c>
      <c r="AF40" s="143">
        <f t="shared" si="8"/>
        <v>0</v>
      </c>
      <c r="AG40" s="143">
        <f t="shared" si="8"/>
        <v>0</v>
      </c>
      <c r="AH40" s="143"/>
      <c r="AI40" s="146">
        <f t="shared" si="8"/>
        <v>0</v>
      </c>
      <c r="AJ40" s="143">
        <f t="shared" si="8"/>
        <v>0</v>
      </c>
      <c r="AK40" s="143">
        <f t="shared" si="8"/>
        <v>0</v>
      </c>
      <c r="AL40" s="143">
        <f t="shared" si="8"/>
        <v>0</v>
      </c>
      <c r="AM40" s="143"/>
      <c r="AN40" s="146">
        <f t="shared" si="8"/>
        <v>0</v>
      </c>
      <c r="AO40" s="325"/>
    </row>
    <row r="41" spans="1:41" ht="12.75">
      <c r="A41" s="91" t="s">
        <v>80</v>
      </c>
      <c r="B41" s="97" t="s">
        <v>169</v>
      </c>
      <c r="C41" s="151" t="s">
        <v>105</v>
      </c>
      <c r="D41" s="351">
        <f>F41+G41+H41+K41+L41+M41+P41+Q41+R41+U41+V41+W41+Z41+AA41+AB41+AE41+AF41+AG41+AJ41+AK41+AL41</f>
        <v>4</v>
      </c>
      <c r="E41" s="263">
        <f>J41+O41+T41+Y41+AD41+AI41+AN41</f>
        <v>4</v>
      </c>
      <c r="F41" s="15">
        <v>0</v>
      </c>
      <c r="G41" s="15">
        <v>0</v>
      </c>
      <c r="H41" s="15">
        <v>4</v>
      </c>
      <c r="I41" s="15" t="s">
        <v>142</v>
      </c>
      <c r="J41" s="62">
        <v>4</v>
      </c>
      <c r="K41" s="15"/>
      <c r="L41" s="15"/>
      <c r="M41" s="15"/>
      <c r="N41" s="15"/>
      <c r="O41" s="17"/>
      <c r="P41" s="18"/>
      <c r="Q41" s="15"/>
      <c r="R41" s="15"/>
      <c r="S41" s="15"/>
      <c r="T41" s="16"/>
      <c r="U41" s="15"/>
      <c r="V41" s="15"/>
      <c r="W41" s="15"/>
      <c r="X41" s="15"/>
      <c r="Y41" s="17"/>
      <c r="Z41" s="21"/>
      <c r="AA41" s="19"/>
      <c r="AB41" s="19"/>
      <c r="AC41" s="19"/>
      <c r="AD41" s="22"/>
      <c r="AE41" s="19"/>
      <c r="AF41" s="19"/>
      <c r="AG41" s="19"/>
      <c r="AH41" s="19"/>
      <c r="AI41" s="20"/>
      <c r="AJ41" s="21"/>
      <c r="AK41" s="19"/>
      <c r="AL41" s="19"/>
      <c r="AM41" s="19"/>
      <c r="AN41" s="22"/>
      <c r="AO41" s="326"/>
    </row>
    <row r="42" spans="1:41" ht="13.5" thickBot="1">
      <c r="A42" s="91" t="s">
        <v>107</v>
      </c>
      <c r="B42" s="178" t="s">
        <v>170</v>
      </c>
      <c r="C42" s="152" t="s">
        <v>106</v>
      </c>
      <c r="D42" s="352">
        <f>F42+G42+H42+K42+L42+M42+P42+Q42+R42+U42+V42+W42+Z42+AA42+AB42+AE42+AF42+AG42+AJ42+AK42+AL42</f>
        <v>4</v>
      </c>
      <c r="E42" s="263">
        <f>J42+O42+T42+Y42+AD42+AI42+AN42</f>
        <v>4</v>
      </c>
      <c r="F42" s="23"/>
      <c r="G42" s="23"/>
      <c r="H42" s="23"/>
      <c r="I42" s="23"/>
      <c r="J42" s="162"/>
      <c r="K42" s="23">
        <v>0</v>
      </c>
      <c r="L42" s="23">
        <v>0</v>
      </c>
      <c r="M42" s="23">
        <v>4</v>
      </c>
      <c r="N42" s="23" t="s">
        <v>142</v>
      </c>
      <c r="O42" s="2">
        <v>4</v>
      </c>
      <c r="P42" s="25"/>
      <c r="Q42" s="23"/>
      <c r="R42" s="23"/>
      <c r="S42" s="23"/>
      <c r="T42" s="24"/>
      <c r="U42" s="23"/>
      <c r="V42" s="23"/>
      <c r="W42" s="23"/>
      <c r="X42" s="23"/>
      <c r="Y42" s="2"/>
      <c r="Z42" s="27"/>
      <c r="AA42" s="26"/>
      <c r="AB42" s="26"/>
      <c r="AC42" s="26"/>
      <c r="AD42" s="28"/>
      <c r="AE42" s="26"/>
      <c r="AF42" s="26"/>
      <c r="AG42" s="26"/>
      <c r="AH42" s="26"/>
      <c r="AI42" s="5"/>
      <c r="AJ42" s="27"/>
      <c r="AK42" s="26"/>
      <c r="AL42" s="26"/>
      <c r="AM42" s="26"/>
      <c r="AN42" s="28"/>
      <c r="AO42" s="327" t="s">
        <v>105</v>
      </c>
    </row>
    <row r="43" spans="1:41" ht="13.5" thickBot="1">
      <c r="A43" s="251"/>
      <c r="B43" s="447" t="s">
        <v>211</v>
      </c>
      <c r="C43" s="448"/>
      <c r="D43" s="264">
        <f>F43+G43+H43+K43+L43+M43+P43+Q43+R43+U43+V43+W43+Z43+AA43+AB43+AE43+AF43+AG43+AJ43+AK43+AL43</f>
        <v>4</v>
      </c>
      <c r="E43" s="253">
        <f>J43+O43+T43+Y43+AD43+AI43+AN43</f>
        <v>4</v>
      </c>
      <c r="F43" s="254">
        <v>1</v>
      </c>
      <c r="G43" s="254">
        <v>1</v>
      </c>
      <c r="H43" s="254">
        <v>0</v>
      </c>
      <c r="I43" s="254" t="s">
        <v>142</v>
      </c>
      <c r="J43" s="255">
        <v>2</v>
      </c>
      <c r="K43" s="254">
        <v>1</v>
      </c>
      <c r="L43" s="254">
        <v>1</v>
      </c>
      <c r="M43" s="254">
        <v>0</v>
      </c>
      <c r="N43" s="254" t="s">
        <v>142</v>
      </c>
      <c r="O43" s="256">
        <v>2</v>
      </c>
      <c r="P43" s="257"/>
      <c r="Q43" s="254"/>
      <c r="R43" s="254"/>
      <c r="S43" s="254"/>
      <c r="T43" s="255"/>
      <c r="U43" s="254"/>
      <c r="V43" s="254"/>
      <c r="W43" s="254"/>
      <c r="X43" s="254"/>
      <c r="Y43" s="256"/>
      <c r="Z43" s="257"/>
      <c r="AA43" s="254"/>
      <c r="AB43" s="254"/>
      <c r="AC43" s="254"/>
      <c r="AD43" s="255"/>
      <c r="AE43" s="254"/>
      <c r="AF43" s="254"/>
      <c r="AG43" s="254"/>
      <c r="AH43" s="254"/>
      <c r="AI43" s="256"/>
      <c r="AJ43" s="258"/>
      <c r="AK43" s="259"/>
      <c r="AL43" s="259"/>
      <c r="AM43" s="259"/>
      <c r="AN43" s="341"/>
      <c r="AO43" s="328"/>
    </row>
    <row r="44" spans="1:41" s="357" customFormat="1" ht="12.75">
      <c r="A44" s="396" t="s">
        <v>184</v>
      </c>
      <c r="B44" s="358"/>
      <c r="C44" s="393" t="s">
        <v>180</v>
      </c>
      <c r="D44" s="360"/>
      <c r="E44" s="362"/>
      <c r="F44" s="365"/>
      <c r="G44" s="366"/>
      <c r="H44" s="368"/>
      <c r="I44" s="366"/>
      <c r="J44" s="369"/>
      <c r="K44" s="365"/>
      <c r="L44" s="366"/>
      <c r="M44" s="366"/>
      <c r="N44" s="366"/>
      <c r="O44" s="370"/>
      <c r="P44" s="375"/>
      <c r="Q44" s="376"/>
      <c r="R44" s="376"/>
      <c r="S44" s="376"/>
      <c r="T44" s="377"/>
      <c r="U44" s="375"/>
      <c r="V44" s="376"/>
      <c r="W44" s="376"/>
      <c r="X44" s="376"/>
      <c r="Y44" s="377"/>
      <c r="Z44" s="375"/>
      <c r="AA44" s="376"/>
      <c r="AB44" s="376"/>
      <c r="AC44" s="376"/>
      <c r="AD44" s="380"/>
      <c r="AE44" s="383"/>
      <c r="AF44" s="384"/>
      <c r="AG44" s="384"/>
      <c r="AH44" s="384"/>
      <c r="AI44" s="380"/>
      <c r="AJ44" s="388"/>
      <c r="AK44" s="389"/>
      <c r="AL44" s="389"/>
      <c r="AM44" s="389"/>
      <c r="AN44" s="390"/>
      <c r="AO44" s="392"/>
    </row>
    <row r="45" spans="1:41" s="357" customFormat="1" ht="13.5" thickBot="1">
      <c r="A45" s="397" t="s">
        <v>185</v>
      </c>
      <c r="B45" s="394"/>
      <c r="C45" s="361" t="s">
        <v>181</v>
      </c>
      <c r="D45" s="359"/>
      <c r="E45" s="363"/>
      <c r="F45" s="364"/>
      <c r="G45" s="364"/>
      <c r="H45" s="364"/>
      <c r="I45" s="364"/>
      <c r="J45" s="367"/>
      <c r="K45" s="364"/>
      <c r="L45" s="364"/>
      <c r="M45" s="364"/>
      <c r="N45" s="364"/>
      <c r="O45" s="371"/>
      <c r="P45" s="372"/>
      <c r="Q45" s="373"/>
      <c r="R45" s="373"/>
      <c r="S45" s="373"/>
      <c r="T45" s="374"/>
      <c r="U45" s="373"/>
      <c r="V45" s="373"/>
      <c r="W45" s="373"/>
      <c r="X45" s="373"/>
      <c r="Y45" s="378"/>
      <c r="Z45" s="372"/>
      <c r="AA45" s="373"/>
      <c r="AB45" s="373"/>
      <c r="AC45" s="373"/>
      <c r="AD45" s="379"/>
      <c r="AE45" s="381"/>
      <c r="AF45" s="381"/>
      <c r="AG45" s="381"/>
      <c r="AH45" s="381"/>
      <c r="AI45" s="382"/>
      <c r="AJ45" s="385"/>
      <c r="AK45" s="386"/>
      <c r="AL45" s="386"/>
      <c r="AM45" s="386"/>
      <c r="AN45" s="387"/>
      <c r="AO45" s="391"/>
    </row>
    <row r="46" spans="1:41" ht="13.5" thickBot="1">
      <c r="A46" s="4" t="s">
        <v>41</v>
      </c>
      <c r="B46" s="418" t="s">
        <v>134</v>
      </c>
      <c r="C46" s="419"/>
      <c r="D46" s="268">
        <f>SUM(D48:D66)</f>
        <v>42</v>
      </c>
      <c r="E46" s="44">
        <f>SUM(E48:E66)</f>
        <v>51</v>
      </c>
      <c r="F46" s="95">
        <f>SUM(F48:F66)</f>
        <v>0</v>
      </c>
      <c r="G46" s="95">
        <f>SUM(G48:G66)</f>
        <v>0</v>
      </c>
      <c r="H46" s="95">
        <f>SUM(H48:H66)</f>
        <v>0</v>
      </c>
      <c r="I46" s="95"/>
      <c r="J46" s="96">
        <f>SUM(J48:J66)</f>
        <v>0</v>
      </c>
      <c r="K46" s="13">
        <f>SUM(K48:K66)</f>
        <v>0</v>
      </c>
      <c r="L46" s="14">
        <f>SUM(L48:L66)</f>
        <v>0</v>
      </c>
      <c r="M46" s="14">
        <f>SUM(M48:M66)</f>
        <v>0</v>
      </c>
      <c r="N46" s="14"/>
      <c r="O46" s="44">
        <f>SUM(O48:O66)</f>
        <v>0</v>
      </c>
      <c r="P46" s="95">
        <f>SUM(P48:P66)</f>
        <v>5</v>
      </c>
      <c r="Q46" s="95">
        <f>SUM(Q48:Q66)</f>
        <v>4</v>
      </c>
      <c r="R46" s="95">
        <f>SUM(R48:R66)</f>
        <v>0</v>
      </c>
      <c r="S46" s="95"/>
      <c r="T46" s="96">
        <f>SUM(T48:T66)</f>
        <v>12</v>
      </c>
      <c r="U46" s="13">
        <f>SUM(U48:U66)</f>
        <v>5</v>
      </c>
      <c r="V46" s="14">
        <f>SUM(V48:V66)</f>
        <v>0</v>
      </c>
      <c r="W46" s="14">
        <f>SUM(W48:W66)</f>
        <v>1</v>
      </c>
      <c r="X46" s="14"/>
      <c r="Y46" s="44">
        <f>SUM(Y48:Y66)</f>
        <v>6</v>
      </c>
      <c r="Z46" s="95">
        <f>SUM(Z48:Z66)</f>
        <v>9</v>
      </c>
      <c r="AA46" s="95">
        <f>SUM(AA48:AA66)</f>
        <v>4</v>
      </c>
      <c r="AB46" s="95">
        <f>SUM(AB48:AB66)</f>
        <v>5</v>
      </c>
      <c r="AC46" s="95"/>
      <c r="AD46" s="96">
        <f>SUM(AD48:AD66)</f>
        <v>22</v>
      </c>
      <c r="AE46" s="13">
        <f>SUM(AE48:AE66)</f>
        <v>6</v>
      </c>
      <c r="AF46" s="14">
        <f>SUM(AF48:AF66)</f>
        <v>2</v>
      </c>
      <c r="AG46" s="14">
        <f>SUM(AG48:AG66)</f>
        <v>1</v>
      </c>
      <c r="AH46" s="14"/>
      <c r="AI46" s="44">
        <f>SUM(AI48:AI66)</f>
        <v>11</v>
      </c>
      <c r="AJ46" s="95">
        <f>SUM(AJ48:AJ66)</f>
        <v>0</v>
      </c>
      <c r="AK46" s="95">
        <f>SUM(AK48:AK66)</f>
        <v>0</v>
      </c>
      <c r="AL46" s="95">
        <f>SUM(AL48:AL66)</f>
        <v>0</v>
      </c>
      <c r="AM46" s="95"/>
      <c r="AN46" s="316">
        <f>SUM(AN48:AN66)</f>
        <v>0</v>
      </c>
      <c r="AO46" s="268"/>
    </row>
    <row r="47" spans="1:41" ht="13.5" thickBot="1">
      <c r="A47" s="47"/>
      <c r="B47" s="247" t="s">
        <v>113</v>
      </c>
      <c r="C47" s="245"/>
      <c r="D47" s="45"/>
      <c r="E47" s="45"/>
      <c r="F47" s="302"/>
      <c r="G47" s="14"/>
      <c r="H47" s="14"/>
      <c r="I47" s="14"/>
      <c r="J47" s="268"/>
      <c r="K47" s="302"/>
      <c r="L47" s="14"/>
      <c r="M47" s="14"/>
      <c r="N47" s="14"/>
      <c r="O47" s="268"/>
      <c r="P47" s="302"/>
      <c r="Q47" s="14"/>
      <c r="R47" s="14"/>
      <c r="S47" s="14"/>
      <c r="T47" s="268"/>
      <c r="U47" s="302"/>
      <c r="V47" s="14"/>
      <c r="W47" s="14"/>
      <c r="X47" s="14"/>
      <c r="Y47" s="268"/>
      <c r="Z47" s="302"/>
      <c r="AA47" s="14"/>
      <c r="AB47" s="14"/>
      <c r="AC47" s="14"/>
      <c r="AD47" s="268"/>
      <c r="AE47" s="302"/>
      <c r="AF47" s="14"/>
      <c r="AG47" s="14"/>
      <c r="AH47" s="14"/>
      <c r="AI47" s="268"/>
      <c r="AJ47" s="14"/>
      <c r="AK47" s="14"/>
      <c r="AL47" s="14"/>
      <c r="AM47" s="14"/>
      <c r="AN47" s="44"/>
      <c r="AO47" s="329"/>
    </row>
    <row r="48" spans="1:41" ht="12.75">
      <c r="A48" s="91" t="s">
        <v>81</v>
      </c>
      <c r="B48" s="97" t="s">
        <v>186</v>
      </c>
      <c r="C48" s="151" t="s">
        <v>115</v>
      </c>
      <c r="D48" s="269">
        <f>F48+G48+H48+K48+L48+M48+P48+Q48+R48+U48+V48+W48+Z48+AA48+AB48+AE48+AF48+AG48+AJ48+AK48+AL48</f>
        <v>4</v>
      </c>
      <c r="E48" s="270">
        <f>J48+O48+T48+Y48+AD48+AI48+AN48</f>
        <v>5</v>
      </c>
      <c r="F48" s="15"/>
      <c r="G48" s="15"/>
      <c r="H48" s="15"/>
      <c r="I48" s="15"/>
      <c r="J48" s="62"/>
      <c r="K48" s="15"/>
      <c r="L48" s="15"/>
      <c r="M48" s="15"/>
      <c r="N48" s="15"/>
      <c r="O48" s="43"/>
      <c r="P48" s="18">
        <v>2</v>
      </c>
      <c r="Q48" s="15">
        <v>2</v>
      </c>
      <c r="R48" s="15">
        <v>0</v>
      </c>
      <c r="S48" s="15" t="s">
        <v>23</v>
      </c>
      <c r="T48" s="16">
        <v>5</v>
      </c>
      <c r="U48" s="15"/>
      <c r="V48" s="15"/>
      <c r="W48" s="15"/>
      <c r="X48" s="15"/>
      <c r="Y48" s="17"/>
      <c r="Z48" s="18"/>
      <c r="AA48" s="15"/>
      <c r="AB48" s="15"/>
      <c r="AC48" s="15"/>
      <c r="AD48" s="16"/>
      <c r="AE48" s="15"/>
      <c r="AF48" s="15"/>
      <c r="AG48" s="15"/>
      <c r="AH48" s="15"/>
      <c r="AI48" s="17"/>
      <c r="AJ48" s="18"/>
      <c r="AK48" s="15"/>
      <c r="AL48" s="15"/>
      <c r="AM48" s="15"/>
      <c r="AN48" s="16"/>
      <c r="AO48" s="330" t="s">
        <v>102</v>
      </c>
    </row>
    <row r="49" spans="1:41" ht="12.75">
      <c r="A49" s="91" t="s">
        <v>82</v>
      </c>
      <c r="B49" s="97" t="s">
        <v>187</v>
      </c>
      <c r="C49" s="147" t="s">
        <v>44</v>
      </c>
      <c r="D49" s="269">
        <f aca="true" t="shared" si="9" ref="D49:D63">F49+G49+H49+K49+L49+M49+P49+Q49+R49+U49+V49+W49+Z49+AA49+AB49+AE49+AF49+AG49+AJ49+AK49+AL49</f>
        <v>2</v>
      </c>
      <c r="E49" s="270">
        <f aca="true" t="shared" si="10" ref="E49:E55">J49+O49+T49+Y49+AD49+AI49+AN49</f>
        <v>2</v>
      </c>
      <c r="F49" s="56"/>
      <c r="G49" s="56"/>
      <c r="H49" s="56"/>
      <c r="I49" s="56"/>
      <c r="J49" s="62"/>
      <c r="K49" s="56"/>
      <c r="L49" s="56"/>
      <c r="M49" s="56"/>
      <c r="N49" s="56"/>
      <c r="O49" s="57"/>
      <c r="P49" s="58"/>
      <c r="Q49" s="56"/>
      <c r="R49" s="56"/>
      <c r="S49" s="56"/>
      <c r="T49" s="62"/>
      <c r="U49" s="15"/>
      <c r="V49" s="15"/>
      <c r="W49" s="15"/>
      <c r="X49" s="15"/>
      <c r="Y49" s="17"/>
      <c r="Z49" s="18">
        <v>1</v>
      </c>
      <c r="AA49" s="15">
        <v>1</v>
      </c>
      <c r="AB49" s="15">
        <v>0</v>
      </c>
      <c r="AC49" s="15" t="s">
        <v>142</v>
      </c>
      <c r="AD49" s="16">
        <v>2</v>
      </c>
      <c r="AE49" s="15"/>
      <c r="AF49" s="15"/>
      <c r="AG49" s="15"/>
      <c r="AH49" s="15"/>
      <c r="AI49" s="17"/>
      <c r="AJ49" s="18"/>
      <c r="AK49" s="15"/>
      <c r="AL49" s="15"/>
      <c r="AM49" s="15"/>
      <c r="AN49" s="16"/>
      <c r="AO49" s="331" t="s">
        <v>102</v>
      </c>
    </row>
    <row r="50" spans="1:41" ht="12.75">
      <c r="A50" s="91" t="s">
        <v>83</v>
      </c>
      <c r="B50" s="97" t="s">
        <v>188</v>
      </c>
      <c r="C50" s="147" t="s">
        <v>121</v>
      </c>
      <c r="D50" s="269">
        <f>F50+G50+H50+K50+L50+M50+P50+Q50+R50+U50+V50+W50+Z50+AA50+AB50+AE50+AF50+AG50+AJ50+AK50+AL50</f>
        <v>2</v>
      </c>
      <c r="E50" s="270">
        <f t="shared" si="10"/>
        <v>3</v>
      </c>
      <c r="F50" s="15"/>
      <c r="G50" s="15"/>
      <c r="H50" s="15"/>
      <c r="I50" s="15"/>
      <c r="J50" s="62"/>
      <c r="K50" s="15"/>
      <c r="L50" s="15"/>
      <c r="M50" s="15"/>
      <c r="N50" s="15"/>
      <c r="O50" s="43"/>
      <c r="P50" s="18"/>
      <c r="Q50" s="15"/>
      <c r="R50" s="15"/>
      <c r="S50" s="15"/>
      <c r="T50" s="16"/>
      <c r="U50" s="15"/>
      <c r="V50" s="15"/>
      <c r="W50" s="15"/>
      <c r="X50" s="15"/>
      <c r="Y50" s="17"/>
      <c r="Z50" s="18">
        <v>1</v>
      </c>
      <c r="AA50" s="15">
        <v>1</v>
      </c>
      <c r="AB50" s="15">
        <v>0</v>
      </c>
      <c r="AC50" s="15" t="s">
        <v>23</v>
      </c>
      <c r="AD50" s="16">
        <v>3</v>
      </c>
      <c r="AE50" s="15"/>
      <c r="AF50" s="15"/>
      <c r="AG50" s="15"/>
      <c r="AH50" s="15"/>
      <c r="AI50" s="17"/>
      <c r="AJ50" s="18"/>
      <c r="AK50" s="15"/>
      <c r="AL50" s="15"/>
      <c r="AM50" s="15"/>
      <c r="AN50" s="16"/>
      <c r="AO50" s="324"/>
    </row>
    <row r="51" spans="1:41" ht="12.75">
      <c r="A51" s="91" t="s">
        <v>84</v>
      </c>
      <c r="B51" s="97" t="s">
        <v>189</v>
      </c>
      <c r="C51" s="147" t="s">
        <v>50</v>
      </c>
      <c r="D51" s="269">
        <f t="shared" si="9"/>
        <v>2</v>
      </c>
      <c r="E51" s="270">
        <f t="shared" si="10"/>
        <v>3</v>
      </c>
      <c r="F51" s="15"/>
      <c r="G51" s="15"/>
      <c r="H51" s="15"/>
      <c r="I51" s="15"/>
      <c r="J51" s="62"/>
      <c r="K51" s="15"/>
      <c r="L51" s="15"/>
      <c r="M51" s="15"/>
      <c r="N51" s="15"/>
      <c r="O51" s="43"/>
      <c r="P51" s="40">
        <v>1</v>
      </c>
      <c r="Q51" s="29">
        <v>1</v>
      </c>
      <c r="R51" s="29">
        <v>0</v>
      </c>
      <c r="S51" s="29" t="s">
        <v>23</v>
      </c>
      <c r="T51" s="38">
        <v>3</v>
      </c>
      <c r="U51" s="15"/>
      <c r="V51" s="15"/>
      <c r="W51" s="15"/>
      <c r="X51" s="15"/>
      <c r="Y51" s="17"/>
      <c r="Z51" s="18"/>
      <c r="AA51" s="15"/>
      <c r="AB51" s="15"/>
      <c r="AC51" s="15"/>
      <c r="AD51" s="16"/>
      <c r="AE51" s="15"/>
      <c r="AF51" s="15"/>
      <c r="AG51" s="15"/>
      <c r="AH51" s="15"/>
      <c r="AI51" s="17"/>
      <c r="AJ51" s="18"/>
      <c r="AK51" s="15"/>
      <c r="AL51" s="15"/>
      <c r="AM51" s="15"/>
      <c r="AN51" s="16"/>
      <c r="AO51" s="320"/>
    </row>
    <row r="52" spans="1:43" ht="12.75">
      <c r="A52" s="91" t="s">
        <v>85</v>
      </c>
      <c r="B52" s="97" t="s">
        <v>190</v>
      </c>
      <c r="C52" s="147" t="s">
        <v>116</v>
      </c>
      <c r="D52" s="269">
        <f t="shared" si="9"/>
        <v>4</v>
      </c>
      <c r="E52" s="271">
        <f t="shared" si="10"/>
        <v>5</v>
      </c>
      <c r="F52" s="56"/>
      <c r="G52" s="56"/>
      <c r="H52" s="56"/>
      <c r="I52" s="56"/>
      <c r="J52" s="62"/>
      <c r="K52" s="56"/>
      <c r="L52" s="56"/>
      <c r="M52" s="56"/>
      <c r="N52" s="56"/>
      <c r="O52" s="59"/>
      <c r="P52" s="58"/>
      <c r="Q52" s="56"/>
      <c r="R52" s="56"/>
      <c r="S52" s="56"/>
      <c r="T52" s="62"/>
      <c r="U52" s="56"/>
      <c r="V52" s="56"/>
      <c r="W52" s="56"/>
      <c r="X52" s="56"/>
      <c r="Y52" s="57"/>
      <c r="Z52" s="58"/>
      <c r="AA52" s="56"/>
      <c r="AB52" s="56"/>
      <c r="AC52" s="56"/>
      <c r="AD52" s="62"/>
      <c r="AE52" s="56">
        <v>2</v>
      </c>
      <c r="AF52" s="56">
        <v>2</v>
      </c>
      <c r="AG52" s="56">
        <v>0</v>
      </c>
      <c r="AH52" s="56" t="s">
        <v>23</v>
      </c>
      <c r="AI52" s="57">
        <v>5</v>
      </c>
      <c r="AJ52" s="58"/>
      <c r="AK52" s="56"/>
      <c r="AL52" s="56"/>
      <c r="AM52" s="56"/>
      <c r="AN52" s="62"/>
      <c r="AO52" s="321" t="s">
        <v>131</v>
      </c>
      <c r="AQ52" s="252"/>
    </row>
    <row r="53" spans="1:41" ht="12.75">
      <c r="A53" s="91" t="s">
        <v>86</v>
      </c>
      <c r="B53" s="97" t="s">
        <v>191</v>
      </c>
      <c r="C53" s="147" t="s">
        <v>111</v>
      </c>
      <c r="D53" s="269">
        <f>F53+G53+H53+K53+L53+M53+P53+Q53+R53+U53+V53+W53+Z53+AA53+AB53+AE53+AF53+AG53+AJ53+AK53+AL53</f>
        <v>3</v>
      </c>
      <c r="E53" s="271">
        <f t="shared" si="10"/>
        <v>3</v>
      </c>
      <c r="F53" s="225"/>
      <c r="G53" s="225"/>
      <c r="H53" s="56"/>
      <c r="I53" s="56"/>
      <c r="J53" s="62"/>
      <c r="K53" s="56"/>
      <c r="L53" s="56"/>
      <c r="M53" s="56"/>
      <c r="N53" s="56"/>
      <c r="O53" s="57"/>
      <c r="P53" s="58"/>
      <c r="Q53" s="56"/>
      <c r="R53" s="56"/>
      <c r="S53" s="56"/>
      <c r="T53" s="62"/>
      <c r="U53" s="56"/>
      <c r="V53" s="56"/>
      <c r="W53" s="56"/>
      <c r="X53" s="56"/>
      <c r="Y53" s="57"/>
      <c r="Z53" s="58"/>
      <c r="AA53" s="56"/>
      <c r="AB53" s="56"/>
      <c r="AC53" s="56"/>
      <c r="AD53" s="62"/>
      <c r="AE53" s="56">
        <v>2</v>
      </c>
      <c r="AF53" s="56">
        <v>0</v>
      </c>
      <c r="AG53" s="56">
        <v>1</v>
      </c>
      <c r="AH53" s="56" t="s">
        <v>23</v>
      </c>
      <c r="AI53" s="57">
        <v>3</v>
      </c>
      <c r="AJ53" s="58"/>
      <c r="AK53" s="56"/>
      <c r="AL53" s="56"/>
      <c r="AM53" s="56"/>
      <c r="AN53" s="62"/>
      <c r="AO53" s="321" t="s">
        <v>36</v>
      </c>
    </row>
    <row r="54" spans="1:41" ht="12.75">
      <c r="A54" s="91" t="s">
        <v>87</v>
      </c>
      <c r="B54" s="97" t="s">
        <v>192</v>
      </c>
      <c r="C54" s="147" t="s">
        <v>130</v>
      </c>
      <c r="D54" s="269">
        <f t="shared" si="9"/>
        <v>3</v>
      </c>
      <c r="E54" s="271">
        <f t="shared" si="10"/>
        <v>3</v>
      </c>
      <c r="F54" s="225"/>
      <c r="G54" s="225"/>
      <c r="H54" s="56"/>
      <c r="I54" s="56"/>
      <c r="J54" s="62"/>
      <c r="K54" s="56"/>
      <c r="L54" s="56"/>
      <c r="M54" s="56"/>
      <c r="N54" s="56"/>
      <c r="O54" s="57"/>
      <c r="P54" s="58"/>
      <c r="Q54" s="56"/>
      <c r="R54" s="56"/>
      <c r="S54" s="56"/>
      <c r="T54" s="62"/>
      <c r="U54" s="56"/>
      <c r="V54" s="56"/>
      <c r="W54" s="56"/>
      <c r="X54" s="56"/>
      <c r="Y54" s="57"/>
      <c r="Z54" s="58">
        <v>1</v>
      </c>
      <c r="AA54" s="56">
        <v>0</v>
      </c>
      <c r="AB54" s="56">
        <v>2</v>
      </c>
      <c r="AC54" s="56" t="s">
        <v>142</v>
      </c>
      <c r="AD54" s="62">
        <v>3</v>
      </c>
      <c r="AE54" s="56"/>
      <c r="AF54" s="56"/>
      <c r="AG54" s="56"/>
      <c r="AH54" s="56"/>
      <c r="AI54" s="57"/>
      <c r="AJ54" s="58"/>
      <c r="AK54" s="56"/>
      <c r="AL54" s="56"/>
      <c r="AM54" s="56"/>
      <c r="AN54" s="62"/>
      <c r="AO54" s="321" t="s">
        <v>36</v>
      </c>
    </row>
    <row r="55" spans="1:41" ht="13.5" thickBot="1">
      <c r="A55" s="309" t="s">
        <v>88</v>
      </c>
      <c r="B55" s="199" t="s">
        <v>193</v>
      </c>
      <c r="C55" s="149" t="s">
        <v>124</v>
      </c>
      <c r="D55" s="272">
        <f t="shared" si="9"/>
        <v>3</v>
      </c>
      <c r="E55" s="353">
        <f t="shared" si="10"/>
        <v>3</v>
      </c>
      <c r="F55" s="241"/>
      <c r="G55" s="241"/>
      <c r="H55" s="242"/>
      <c r="I55" s="242"/>
      <c r="J55" s="165"/>
      <c r="K55" s="242"/>
      <c r="L55" s="242"/>
      <c r="M55" s="242"/>
      <c r="N55" s="242"/>
      <c r="O55" s="243"/>
      <c r="P55" s="244"/>
      <c r="Q55" s="242"/>
      <c r="R55" s="242"/>
      <c r="S55" s="242"/>
      <c r="T55" s="165"/>
      <c r="U55" s="242"/>
      <c r="V55" s="242"/>
      <c r="W55" s="242"/>
      <c r="X55" s="242"/>
      <c r="Y55" s="243"/>
      <c r="Z55" s="244">
        <v>2</v>
      </c>
      <c r="AA55" s="242">
        <v>1</v>
      </c>
      <c r="AB55" s="242">
        <v>0</v>
      </c>
      <c r="AC55" s="242" t="s">
        <v>23</v>
      </c>
      <c r="AD55" s="165">
        <v>3</v>
      </c>
      <c r="AE55" s="242"/>
      <c r="AF55" s="242"/>
      <c r="AG55" s="242"/>
      <c r="AH55" s="242"/>
      <c r="AI55" s="243"/>
      <c r="AJ55" s="244"/>
      <c r="AK55" s="242"/>
      <c r="AL55" s="242"/>
      <c r="AM55" s="242"/>
      <c r="AN55" s="165"/>
      <c r="AO55" s="332"/>
    </row>
    <row r="56" spans="1:41" ht="13.5" thickBot="1">
      <c r="A56" s="355"/>
      <c r="B56" s="420" t="s">
        <v>114</v>
      </c>
      <c r="C56" s="421"/>
      <c r="D56" s="292"/>
      <c r="E56" s="356"/>
      <c r="F56" s="168"/>
      <c r="G56" s="168"/>
      <c r="H56" s="166"/>
      <c r="I56" s="166"/>
      <c r="J56" s="164"/>
      <c r="K56" s="166"/>
      <c r="L56" s="166"/>
      <c r="M56" s="166"/>
      <c r="N56" s="166"/>
      <c r="O56" s="163"/>
      <c r="P56" s="196"/>
      <c r="Q56" s="166"/>
      <c r="R56" s="166"/>
      <c r="S56" s="166"/>
      <c r="T56" s="164"/>
      <c r="U56" s="166"/>
      <c r="V56" s="166"/>
      <c r="W56" s="166"/>
      <c r="X56" s="166"/>
      <c r="Y56" s="163"/>
      <c r="Z56" s="196"/>
      <c r="AA56" s="166"/>
      <c r="AB56" s="166"/>
      <c r="AC56" s="166"/>
      <c r="AD56" s="164"/>
      <c r="AE56" s="166"/>
      <c r="AF56" s="166"/>
      <c r="AG56" s="166"/>
      <c r="AH56" s="166"/>
      <c r="AI56" s="163"/>
      <c r="AJ56" s="196"/>
      <c r="AK56" s="166"/>
      <c r="AL56" s="166"/>
      <c r="AM56" s="166"/>
      <c r="AN56" s="164"/>
      <c r="AO56" s="146"/>
    </row>
    <row r="57" spans="1:41" ht="12.75">
      <c r="A57" s="91" t="s">
        <v>89</v>
      </c>
      <c r="B57" s="97" t="s">
        <v>194</v>
      </c>
      <c r="C57" s="354" t="s">
        <v>52</v>
      </c>
      <c r="D57" s="273">
        <f>F57+G57+H57+K57+L57+M57+P57+Q57+R57+U57+V57+W57+Z57+AA57+AB57+AE57+AF57+AG57+AJ57+AK57+AL57</f>
        <v>2</v>
      </c>
      <c r="E57" s="270">
        <f aca="true" t="shared" si="11" ref="E57:E63">J57+O57+T57+Y57+AD57+AI57+AN57</f>
        <v>3</v>
      </c>
      <c r="F57" s="46"/>
      <c r="G57" s="46"/>
      <c r="H57" s="15"/>
      <c r="I57" s="15"/>
      <c r="J57" s="62"/>
      <c r="K57" s="15"/>
      <c r="L57" s="15"/>
      <c r="M57" s="15"/>
      <c r="N57" s="15"/>
      <c r="O57" s="17"/>
      <c r="P57" s="18"/>
      <c r="Q57" s="15"/>
      <c r="R57" s="15"/>
      <c r="S57" s="15"/>
      <c r="T57" s="16"/>
      <c r="U57" s="56"/>
      <c r="V57" s="56"/>
      <c r="W57" s="56"/>
      <c r="X57" s="56"/>
      <c r="Y57" s="57"/>
      <c r="Z57" s="58">
        <v>1</v>
      </c>
      <c r="AA57" s="56">
        <v>0</v>
      </c>
      <c r="AB57" s="56">
        <v>1</v>
      </c>
      <c r="AC57" s="56" t="s">
        <v>23</v>
      </c>
      <c r="AD57" s="62">
        <v>3</v>
      </c>
      <c r="AE57" s="15"/>
      <c r="AF57" s="15"/>
      <c r="AG57" s="15"/>
      <c r="AH57" s="15"/>
      <c r="AI57" s="17"/>
      <c r="AJ57" s="18"/>
      <c r="AK57" s="15"/>
      <c r="AL57" s="15"/>
      <c r="AM57" s="15"/>
      <c r="AN57" s="16"/>
      <c r="AO57" s="333" t="s">
        <v>36</v>
      </c>
    </row>
    <row r="58" spans="1:41" ht="12.75">
      <c r="A58" s="91" t="s">
        <v>90</v>
      </c>
      <c r="B58" s="97" t="s">
        <v>195</v>
      </c>
      <c r="C58" s="219" t="s">
        <v>51</v>
      </c>
      <c r="D58" s="273">
        <f t="shared" si="9"/>
        <v>2</v>
      </c>
      <c r="E58" s="270">
        <f t="shared" si="11"/>
        <v>3</v>
      </c>
      <c r="F58" s="46"/>
      <c r="G58" s="46"/>
      <c r="H58" s="15"/>
      <c r="I58" s="15"/>
      <c r="J58" s="62"/>
      <c r="K58" s="15"/>
      <c r="L58" s="15"/>
      <c r="M58" s="15"/>
      <c r="N58" s="15"/>
      <c r="O58" s="17"/>
      <c r="P58" s="18"/>
      <c r="Q58" s="15"/>
      <c r="R58" s="15"/>
      <c r="S58" s="15"/>
      <c r="T58" s="16"/>
      <c r="U58" s="56"/>
      <c r="V58" s="56"/>
      <c r="W58" s="56"/>
      <c r="X58" s="56"/>
      <c r="Y58" s="57"/>
      <c r="Z58" s="58"/>
      <c r="AA58" s="56"/>
      <c r="AB58" s="56"/>
      <c r="AC58" s="56"/>
      <c r="AD58" s="62"/>
      <c r="AE58" s="15">
        <v>2</v>
      </c>
      <c r="AF58" s="15">
        <v>0</v>
      </c>
      <c r="AG58" s="15">
        <v>0</v>
      </c>
      <c r="AH58" s="15" t="s">
        <v>23</v>
      </c>
      <c r="AI58" s="17">
        <v>3</v>
      </c>
      <c r="AJ58" s="18"/>
      <c r="AK58" s="15"/>
      <c r="AL58" s="15"/>
      <c r="AM58" s="15"/>
      <c r="AN58" s="16"/>
      <c r="AO58" s="320" t="s">
        <v>36</v>
      </c>
    </row>
    <row r="59" spans="1:41" ht="12.75">
      <c r="A59" s="91" t="s">
        <v>91</v>
      </c>
      <c r="B59" s="97" t="s">
        <v>196</v>
      </c>
      <c r="C59" s="220" t="s">
        <v>49</v>
      </c>
      <c r="D59" s="273">
        <f t="shared" si="9"/>
        <v>2</v>
      </c>
      <c r="E59" s="270">
        <f t="shared" si="11"/>
        <v>3</v>
      </c>
      <c r="F59" s="46"/>
      <c r="G59" s="46"/>
      <c r="H59" s="15"/>
      <c r="I59" s="15"/>
      <c r="J59" s="62"/>
      <c r="K59" s="15"/>
      <c r="L59" s="15"/>
      <c r="M59" s="15"/>
      <c r="N59" s="15"/>
      <c r="O59" s="17"/>
      <c r="P59" s="18"/>
      <c r="Q59" s="15"/>
      <c r="R59" s="15"/>
      <c r="S59" s="15"/>
      <c r="T59" s="16"/>
      <c r="U59" s="56"/>
      <c r="V59" s="56"/>
      <c r="W59" s="56"/>
      <c r="X59" s="56"/>
      <c r="Y59" s="57"/>
      <c r="Z59" s="58">
        <v>1</v>
      </c>
      <c r="AA59" s="56">
        <v>1</v>
      </c>
      <c r="AB59" s="56">
        <v>0</v>
      </c>
      <c r="AC59" s="56" t="s">
        <v>23</v>
      </c>
      <c r="AD59" s="62">
        <v>3</v>
      </c>
      <c r="AE59" s="15"/>
      <c r="AF59" s="15"/>
      <c r="AG59" s="15"/>
      <c r="AH59" s="15"/>
      <c r="AI59" s="17"/>
      <c r="AJ59" s="18"/>
      <c r="AK59" s="15"/>
      <c r="AL59" s="15"/>
      <c r="AM59" s="15"/>
      <c r="AN59" s="16"/>
      <c r="AO59" s="320" t="s">
        <v>36</v>
      </c>
    </row>
    <row r="60" spans="1:41" ht="12.75">
      <c r="A60" s="91" t="s">
        <v>92</v>
      </c>
      <c r="B60" s="194" t="s">
        <v>197</v>
      </c>
      <c r="C60" s="220" t="s">
        <v>117</v>
      </c>
      <c r="D60" s="273">
        <f>F60+G60+H60+K60+L60+M60+P60+Q60+R60+U60+V60+W60+Z60+AA60+AB60+AE60+AF60+AG60+AJ60+AK60+AL60</f>
        <v>4</v>
      </c>
      <c r="E60" s="270">
        <f t="shared" si="11"/>
        <v>5</v>
      </c>
      <c r="F60" s="46"/>
      <c r="G60" s="46"/>
      <c r="H60" s="15"/>
      <c r="I60" s="15"/>
      <c r="J60" s="62"/>
      <c r="K60" s="15"/>
      <c r="L60" s="15"/>
      <c r="M60" s="15"/>
      <c r="N60" s="15"/>
      <c r="O60" s="17"/>
      <c r="P60" s="18"/>
      <c r="Q60" s="15"/>
      <c r="R60" s="15"/>
      <c r="S60" s="15"/>
      <c r="T60" s="16"/>
      <c r="U60" s="58"/>
      <c r="V60" s="56"/>
      <c r="W60" s="56"/>
      <c r="X60" s="56"/>
      <c r="Y60" s="62"/>
      <c r="Z60" s="58">
        <v>2</v>
      </c>
      <c r="AA60" s="56">
        <v>0</v>
      </c>
      <c r="AB60" s="56">
        <v>2</v>
      </c>
      <c r="AC60" s="56" t="s">
        <v>142</v>
      </c>
      <c r="AD60" s="62">
        <v>5</v>
      </c>
      <c r="AE60" s="15"/>
      <c r="AF60" s="15"/>
      <c r="AG60" s="15"/>
      <c r="AH60" s="15"/>
      <c r="AI60" s="17"/>
      <c r="AJ60" s="18"/>
      <c r="AK60" s="15"/>
      <c r="AL60" s="15"/>
      <c r="AM60" s="15"/>
      <c r="AN60" s="16"/>
      <c r="AO60" s="320"/>
    </row>
    <row r="61" spans="1:41" ht="12.75">
      <c r="A61" s="91" t="s">
        <v>93</v>
      </c>
      <c r="B61" s="97" t="s">
        <v>198</v>
      </c>
      <c r="C61" s="220" t="s">
        <v>139</v>
      </c>
      <c r="D61" s="273">
        <f t="shared" si="9"/>
        <v>3</v>
      </c>
      <c r="E61" s="270">
        <f t="shared" si="11"/>
        <v>3</v>
      </c>
      <c r="F61" s="46"/>
      <c r="G61" s="46"/>
      <c r="H61" s="15"/>
      <c r="I61" s="15"/>
      <c r="J61" s="62"/>
      <c r="K61" s="15"/>
      <c r="L61" s="15"/>
      <c r="M61" s="15"/>
      <c r="N61" s="15"/>
      <c r="O61" s="17"/>
      <c r="P61" s="18"/>
      <c r="Q61" s="15"/>
      <c r="R61" s="15"/>
      <c r="S61" s="15"/>
      <c r="T61" s="16"/>
      <c r="U61" s="56">
        <v>2</v>
      </c>
      <c r="V61" s="56">
        <v>0</v>
      </c>
      <c r="W61" s="56">
        <v>1</v>
      </c>
      <c r="X61" s="56" t="s">
        <v>142</v>
      </c>
      <c r="Y61" s="57">
        <v>3</v>
      </c>
      <c r="Z61" s="58"/>
      <c r="AA61" s="56"/>
      <c r="AB61" s="56"/>
      <c r="AC61" s="56"/>
      <c r="AD61" s="62"/>
      <c r="AE61" s="15"/>
      <c r="AF61" s="15"/>
      <c r="AG61" s="15"/>
      <c r="AH61" s="15"/>
      <c r="AI61" s="17"/>
      <c r="AJ61" s="18"/>
      <c r="AK61" s="15"/>
      <c r="AL61" s="15"/>
      <c r="AM61" s="15"/>
      <c r="AN61" s="16"/>
      <c r="AO61" s="320"/>
    </row>
    <row r="62" spans="1:41" ht="13.5" thickBot="1">
      <c r="A62" s="309" t="s">
        <v>94</v>
      </c>
      <c r="B62" s="178" t="s">
        <v>199</v>
      </c>
      <c r="C62" s="310" t="s">
        <v>42</v>
      </c>
      <c r="D62" s="311">
        <f t="shared" si="9"/>
        <v>3</v>
      </c>
      <c r="E62" s="312">
        <f t="shared" si="11"/>
        <v>3</v>
      </c>
      <c r="F62" s="313"/>
      <c r="G62" s="313"/>
      <c r="H62" s="23"/>
      <c r="I62" s="23"/>
      <c r="J62" s="162"/>
      <c r="K62" s="23"/>
      <c r="L62" s="23"/>
      <c r="M62" s="23"/>
      <c r="N62" s="23"/>
      <c r="O62" s="2"/>
      <c r="P62" s="25"/>
      <c r="Q62" s="23"/>
      <c r="R62" s="23"/>
      <c r="S62" s="23"/>
      <c r="T62" s="24"/>
      <c r="U62" s="61">
        <v>3</v>
      </c>
      <c r="V62" s="61">
        <v>0</v>
      </c>
      <c r="W62" s="61">
        <v>0</v>
      </c>
      <c r="X62" s="61" t="s">
        <v>23</v>
      </c>
      <c r="Y62" s="314">
        <v>3</v>
      </c>
      <c r="Z62" s="244"/>
      <c r="AA62" s="242"/>
      <c r="AB62" s="242"/>
      <c r="AC62" s="242"/>
      <c r="AD62" s="165"/>
      <c r="AE62" s="23"/>
      <c r="AF62" s="23"/>
      <c r="AG62" s="23"/>
      <c r="AH62" s="23"/>
      <c r="AI62" s="2"/>
      <c r="AJ62" s="25"/>
      <c r="AK62" s="23"/>
      <c r="AL62" s="23"/>
      <c r="AM62" s="23"/>
      <c r="AN62" s="24"/>
      <c r="AO62" s="334" t="s">
        <v>132</v>
      </c>
    </row>
    <row r="63" spans="1:41" s="37" customFormat="1" ht="13.5" thickBot="1">
      <c r="A63" s="88" t="s">
        <v>108</v>
      </c>
      <c r="B63" s="422" t="s">
        <v>123</v>
      </c>
      <c r="C63" s="423"/>
      <c r="D63" s="315">
        <f t="shared" si="9"/>
        <v>3</v>
      </c>
      <c r="E63" s="293">
        <f t="shared" si="11"/>
        <v>4</v>
      </c>
      <c r="F63" s="168"/>
      <c r="G63" s="168"/>
      <c r="H63" s="166"/>
      <c r="I63" s="166"/>
      <c r="J63" s="164"/>
      <c r="K63" s="166"/>
      <c r="L63" s="166"/>
      <c r="M63" s="166"/>
      <c r="N63" s="166"/>
      <c r="O63" s="163"/>
      <c r="P63" s="196">
        <v>2</v>
      </c>
      <c r="Q63" s="166">
        <v>1</v>
      </c>
      <c r="R63" s="166">
        <v>0</v>
      </c>
      <c r="S63" s="166" t="s">
        <v>142</v>
      </c>
      <c r="T63" s="164">
        <v>4</v>
      </c>
      <c r="U63" s="166"/>
      <c r="V63" s="166"/>
      <c r="W63" s="166"/>
      <c r="X63" s="166"/>
      <c r="Y63" s="163"/>
      <c r="Z63" s="196"/>
      <c r="AA63" s="166"/>
      <c r="AB63" s="166"/>
      <c r="AC63" s="166"/>
      <c r="AD63" s="164"/>
      <c r="AE63" s="166"/>
      <c r="AF63" s="166"/>
      <c r="AG63" s="166"/>
      <c r="AH63" s="166"/>
      <c r="AI63" s="163"/>
      <c r="AJ63" s="196"/>
      <c r="AK63" s="166"/>
      <c r="AL63" s="166"/>
      <c r="AM63" s="166"/>
      <c r="AN63" s="164"/>
      <c r="AO63" s="328"/>
    </row>
    <row r="64" spans="1:41" s="37" customFormat="1" ht="12.75">
      <c r="A64" s="224"/>
      <c r="B64" s="97" t="s">
        <v>200</v>
      </c>
      <c r="C64" s="305" t="s">
        <v>43</v>
      </c>
      <c r="D64" s="273"/>
      <c r="E64" s="270"/>
      <c r="F64" s="225"/>
      <c r="G64" s="225"/>
      <c r="H64" s="56"/>
      <c r="I64" s="56"/>
      <c r="J64" s="62"/>
      <c r="K64" s="56"/>
      <c r="L64" s="56"/>
      <c r="M64" s="56"/>
      <c r="N64" s="56"/>
      <c r="O64" s="57"/>
      <c r="P64" s="58"/>
      <c r="Q64" s="56"/>
      <c r="R64" s="56"/>
      <c r="S64" s="56"/>
      <c r="T64" s="62"/>
      <c r="U64" s="56"/>
      <c r="V64" s="56"/>
      <c r="W64" s="56"/>
      <c r="X64" s="56"/>
      <c r="Y64" s="57"/>
      <c r="Z64" s="58"/>
      <c r="AA64" s="56"/>
      <c r="AB64" s="56"/>
      <c r="AC64" s="56"/>
      <c r="AD64" s="62"/>
      <c r="AE64" s="56"/>
      <c r="AF64" s="56"/>
      <c r="AG64" s="56"/>
      <c r="AH64" s="61"/>
      <c r="AI64" s="57"/>
      <c r="AJ64" s="58"/>
      <c r="AK64" s="56"/>
      <c r="AL64" s="56"/>
      <c r="AM64" s="56"/>
      <c r="AN64" s="62"/>
      <c r="AO64" s="335"/>
    </row>
    <row r="65" spans="1:41" s="37" customFormat="1" ht="12.75">
      <c r="A65" s="224"/>
      <c r="B65" s="97" t="s">
        <v>201</v>
      </c>
      <c r="C65" s="219" t="s">
        <v>128</v>
      </c>
      <c r="D65" s="269"/>
      <c r="E65" s="270"/>
      <c r="F65" s="225"/>
      <c r="G65" s="225"/>
      <c r="H65" s="56"/>
      <c r="I65" s="56"/>
      <c r="J65" s="62"/>
      <c r="K65" s="56"/>
      <c r="L65" s="56"/>
      <c r="M65" s="56"/>
      <c r="N65" s="56"/>
      <c r="O65" s="57"/>
      <c r="P65" s="58"/>
      <c r="Q65" s="56"/>
      <c r="R65" s="56"/>
      <c r="S65" s="56"/>
      <c r="T65" s="62"/>
      <c r="U65" s="56"/>
      <c r="V65" s="56"/>
      <c r="W65" s="56"/>
      <c r="X65" s="56"/>
      <c r="Y65" s="57"/>
      <c r="Z65" s="58"/>
      <c r="AA65" s="56"/>
      <c r="AB65" s="56"/>
      <c r="AC65" s="56"/>
      <c r="AD65" s="62"/>
      <c r="AE65" s="56"/>
      <c r="AF65" s="56"/>
      <c r="AG65" s="56"/>
      <c r="AH65" s="61"/>
      <c r="AI65" s="57"/>
      <c r="AJ65" s="58"/>
      <c r="AK65" s="56"/>
      <c r="AL65" s="56"/>
      <c r="AM65" s="56"/>
      <c r="AN65" s="62"/>
      <c r="AO65" s="334"/>
    </row>
    <row r="66" spans="1:41" s="37" customFormat="1" ht="13.5" thickBot="1">
      <c r="A66" s="224"/>
      <c r="B66" s="97" t="s">
        <v>202</v>
      </c>
      <c r="C66" s="219" t="s">
        <v>118</v>
      </c>
      <c r="D66" s="269"/>
      <c r="E66" s="270"/>
      <c r="F66" s="225"/>
      <c r="G66" s="225"/>
      <c r="H66" s="56"/>
      <c r="I66" s="56"/>
      <c r="J66" s="62"/>
      <c r="K66" s="56"/>
      <c r="L66" s="56"/>
      <c r="M66" s="56"/>
      <c r="N66" s="56"/>
      <c r="O66" s="57"/>
      <c r="P66" s="58"/>
      <c r="Q66" s="56"/>
      <c r="R66" s="56"/>
      <c r="S66" s="56"/>
      <c r="T66" s="62"/>
      <c r="U66" s="56"/>
      <c r="V66" s="56"/>
      <c r="W66" s="56"/>
      <c r="X66" s="56"/>
      <c r="Y66" s="57"/>
      <c r="Z66" s="58"/>
      <c r="AA66" s="56"/>
      <c r="AB66" s="56"/>
      <c r="AC66" s="56"/>
      <c r="AD66" s="62"/>
      <c r="AE66" s="56"/>
      <c r="AF66" s="56"/>
      <c r="AG66" s="56"/>
      <c r="AH66" s="61"/>
      <c r="AI66" s="57"/>
      <c r="AJ66" s="58"/>
      <c r="AK66" s="56"/>
      <c r="AL66" s="56"/>
      <c r="AM66" s="56"/>
      <c r="AN66" s="62"/>
      <c r="AO66" s="334"/>
    </row>
    <row r="67" spans="1:41" ht="13.5" thickBot="1">
      <c r="A67" s="3" t="s">
        <v>45</v>
      </c>
      <c r="B67" s="418" t="s">
        <v>46</v>
      </c>
      <c r="C67" s="419"/>
      <c r="D67" s="268">
        <f>D46+D29+D8</f>
        <v>125</v>
      </c>
      <c r="E67" s="45">
        <f>E46+E29+E8</f>
        <v>150</v>
      </c>
      <c r="F67" s="92"/>
      <c r="G67" s="93"/>
      <c r="H67" s="93"/>
      <c r="I67" s="93"/>
      <c r="J67" s="223"/>
      <c r="K67" s="92"/>
      <c r="L67" s="93"/>
      <c r="M67" s="93"/>
      <c r="N67" s="93"/>
      <c r="O67" s="223"/>
      <c r="P67" s="92"/>
      <c r="Q67" s="93"/>
      <c r="R67" s="93"/>
      <c r="S67" s="93"/>
      <c r="T67" s="223"/>
      <c r="U67" s="92"/>
      <c r="V67" s="93"/>
      <c r="W67" s="93"/>
      <c r="X67" s="93"/>
      <c r="Y67" s="223"/>
      <c r="Z67" s="92"/>
      <c r="AA67" s="93"/>
      <c r="AB67" s="93"/>
      <c r="AC67" s="93"/>
      <c r="AD67" s="223"/>
      <c r="AE67" s="92"/>
      <c r="AF67" s="93"/>
      <c r="AG67" s="93"/>
      <c r="AH67" s="93"/>
      <c r="AI67" s="223"/>
      <c r="AJ67" s="92"/>
      <c r="AK67" s="93"/>
      <c r="AL67" s="93"/>
      <c r="AM67" s="93"/>
      <c r="AN67" s="223"/>
      <c r="AO67" s="268"/>
    </row>
    <row r="68" spans="1:41" ht="13.5" thickBot="1">
      <c r="A68" s="94" t="s">
        <v>47</v>
      </c>
      <c r="B68" s="418" t="s">
        <v>48</v>
      </c>
      <c r="C68" s="419"/>
      <c r="D68" s="274">
        <f>D77+D69</f>
        <v>31</v>
      </c>
      <c r="E68" s="275">
        <f>E69+E77</f>
        <v>60</v>
      </c>
      <c r="F68" s="226">
        <f>F69+F77</f>
        <v>0</v>
      </c>
      <c r="G68" s="226">
        <f>G69+G77</f>
        <v>0</v>
      </c>
      <c r="H68" s="226">
        <f>H69+H77</f>
        <v>0</v>
      </c>
      <c r="I68" s="226"/>
      <c r="J68" s="227">
        <f>J69+J77</f>
        <v>0</v>
      </c>
      <c r="K68" s="145">
        <f>K69+K77</f>
        <v>0</v>
      </c>
      <c r="L68" s="143">
        <f>L69+L77</f>
        <v>0</v>
      </c>
      <c r="M68" s="143">
        <f>M69+M77</f>
        <v>0</v>
      </c>
      <c r="N68" s="143"/>
      <c r="O68" s="146">
        <f>O69+O77</f>
        <v>0</v>
      </c>
      <c r="P68" s="226">
        <f>P69+P77</f>
        <v>0</v>
      </c>
      <c r="Q68" s="226">
        <f>Q69+Q77</f>
        <v>0</v>
      </c>
      <c r="R68" s="226">
        <f>R69+R77</f>
        <v>0</v>
      </c>
      <c r="S68" s="226"/>
      <c r="T68" s="227">
        <f>T69+T77</f>
        <v>0</v>
      </c>
      <c r="U68" s="145">
        <f>U69+U77</f>
        <v>0</v>
      </c>
      <c r="V68" s="143">
        <f>V69+V77</f>
        <v>0</v>
      </c>
      <c r="W68" s="143">
        <f>W69+W77</f>
        <v>0</v>
      </c>
      <c r="X68" s="143"/>
      <c r="Y68" s="146">
        <f>Y69+Y77</f>
        <v>0</v>
      </c>
      <c r="Z68" s="226">
        <f>Z69+Z77</f>
        <v>4</v>
      </c>
      <c r="AA68" s="226">
        <f>AA69+AA77</f>
        <v>3</v>
      </c>
      <c r="AB68" s="226">
        <f>AB69+AB77</f>
        <v>0</v>
      </c>
      <c r="AC68" s="226"/>
      <c r="AD68" s="227">
        <f>AD69+AD77</f>
        <v>8</v>
      </c>
      <c r="AE68" s="145">
        <f>AE69+AE77</f>
        <v>8</v>
      </c>
      <c r="AF68" s="143">
        <f>AF69+AF77</f>
        <v>1</v>
      </c>
      <c r="AG68" s="143">
        <f>AG69+AG77</f>
        <v>6</v>
      </c>
      <c r="AH68" s="143"/>
      <c r="AI68" s="146">
        <f>AI69+AI77</f>
        <v>18</v>
      </c>
      <c r="AJ68" s="226">
        <f>AJ69+AJ77</f>
        <v>1</v>
      </c>
      <c r="AK68" s="226">
        <f>AK69+AK77</f>
        <v>0</v>
      </c>
      <c r="AL68" s="226">
        <f>AL69+AL77</f>
        <v>4</v>
      </c>
      <c r="AM68" s="226"/>
      <c r="AN68" s="342">
        <f>AN69+AN77</f>
        <v>34</v>
      </c>
      <c r="AO68" s="328"/>
    </row>
    <row r="69" spans="1:41" ht="15" customHeight="1" thickBot="1">
      <c r="A69" s="91"/>
      <c r="B69" s="415" t="s">
        <v>120</v>
      </c>
      <c r="C69" s="416"/>
      <c r="D69" s="276">
        <f>SUM(D70:D76)</f>
        <v>25</v>
      </c>
      <c r="E69" s="277">
        <f>SUM(E70:E76)</f>
        <v>30</v>
      </c>
      <c r="F69" s="198">
        <f>SUM(F70:F76)</f>
        <v>0</v>
      </c>
      <c r="G69" s="168">
        <f>SUM(G70:G76)</f>
        <v>0</v>
      </c>
      <c r="H69" s="168">
        <f>SUM(H70:H76)</f>
        <v>0</v>
      </c>
      <c r="I69" s="168"/>
      <c r="J69" s="164">
        <f>SUM(J70:J76)</f>
        <v>0</v>
      </c>
      <c r="K69" s="198">
        <f>SUM(K70:K76)</f>
        <v>0</v>
      </c>
      <c r="L69" s="168">
        <f>SUM(L70:L76)</f>
        <v>0</v>
      </c>
      <c r="M69" s="168">
        <f>SUM(M70:M76)</f>
        <v>0</v>
      </c>
      <c r="N69" s="168"/>
      <c r="O69" s="164">
        <f>SUM(O70:O76)</f>
        <v>0</v>
      </c>
      <c r="P69" s="198">
        <f>SUM(P70:P76)</f>
        <v>0</v>
      </c>
      <c r="Q69" s="168">
        <f>SUM(Q70:Q76)</f>
        <v>0</v>
      </c>
      <c r="R69" s="168">
        <f>SUM(R70:R76)</f>
        <v>0</v>
      </c>
      <c r="S69" s="168"/>
      <c r="T69" s="164">
        <f>SUM(T70:T76)</f>
        <v>0</v>
      </c>
      <c r="U69" s="198">
        <f>SUM(U70:U76)</f>
        <v>0</v>
      </c>
      <c r="V69" s="168">
        <f>SUM(V70:V76)</f>
        <v>0</v>
      </c>
      <c r="W69" s="168">
        <f>SUM(W70:W76)</f>
        <v>0</v>
      </c>
      <c r="X69" s="168"/>
      <c r="Y69" s="164">
        <f>SUM(Y70:Y76)</f>
        <v>0</v>
      </c>
      <c r="Z69" s="198">
        <f>SUM(Z70:Z76)</f>
        <v>4</v>
      </c>
      <c r="AA69" s="168">
        <f>SUM(AA70:AA76)</f>
        <v>3</v>
      </c>
      <c r="AB69" s="168">
        <f>SUM(AB70:AB76)</f>
        <v>0</v>
      </c>
      <c r="AC69" s="168"/>
      <c r="AD69" s="164">
        <f>SUM(AD70:AD76)</f>
        <v>8</v>
      </c>
      <c r="AE69" s="198">
        <f>SUM(AE70:AE76)</f>
        <v>8</v>
      </c>
      <c r="AF69" s="168">
        <f>SUM(AF70:AF76)</f>
        <v>1</v>
      </c>
      <c r="AG69" s="168">
        <f>SUM(AG70:AG76)</f>
        <v>6</v>
      </c>
      <c r="AH69" s="168"/>
      <c r="AI69" s="164">
        <f>SUM(AI70:AI76)</f>
        <v>18</v>
      </c>
      <c r="AJ69" s="198">
        <f>SUM(AJ70:AJ76)</f>
        <v>1</v>
      </c>
      <c r="AK69" s="168">
        <f>SUM(AK70:AK76)</f>
        <v>0</v>
      </c>
      <c r="AL69" s="168">
        <f>SUM(AL70:AL76)</f>
        <v>2</v>
      </c>
      <c r="AM69" s="168"/>
      <c r="AN69" s="164">
        <f>SUM(AN70:AN75)</f>
        <v>4</v>
      </c>
      <c r="AO69" s="325"/>
    </row>
    <row r="70" spans="1:41" ht="12.75">
      <c r="A70" s="91" t="s">
        <v>95</v>
      </c>
      <c r="B70" s="97" t="s">
        <v>203</v>
      </c>
      <c r="C70" s="153" t="s">
        <v>125</v>
      </c>
      <c r="D70" s="278">
        <f aca="true" t="shared" si="12" ref="D70:D76">F70+G70+H70+K70+L70+M70+P70+Q70+R70+U70+V70+W70+Z70+AA70+AB70+AE70+AF70+AG70+AJ70+AK70+AL70</f>
        <v>4</v>
      </c>
      <c r="E70" s="279">
        <f aca="true" t="shared" si="13" ref="E70:E76">J70+O70+T70+Y70+AD70+AI70+AN70</f>
        <v>5</v>
      </c>
      <c r="F70" s="51"/>
      <c r="G70" s="51"/>
      <c r="H70" s="52"/>
      <c r="I70" s="52"/>
      <c r="J70" s="53"/>
      <c r="K70" s="51"/>
      <c r="L70" s="51"/>
      <c r="M70" s="52"/>
      <c r="N70" s="52"/>
      <c r="O70" s="228"/>
      <c r="P70" s="229"/>
      <c r="Q70" s="51"/>
      <c r="R70" s="52"/>
      <c r="S70" s="52"/>
      <c r="T70" s="53"/>
      <c r="U70" s="52"/>
      <c r="V70" s="52"/>
      <c r="W70" s="52"/>
      <c r="X70" s="52"/>
      <c r="Y70" s="54"/>
      <c r="Z70" s="58">
        <v>2</v>
      </c>
      <c r="AA70" s="56">
        <v>2</v>
      </c>
      <c r="AB70" s="56">
        <v>0</v>
      </c>
      <c r="AC70" s="56" t="s">
        <v>23</v>
      </c>
      <c r="AD70" s="62">
        <v>5</v>
      </c>
      <c r="AE70" s="56"/>
      <c r="AF70" s="56"/>
      <c r="AG70" s="56"/>
      <c r="AH70" s="56"/>
      <c r="AI70" s="57"/>
      <c r="AJ70" s="55"/>
      <c r="AK70" s="52"/>
      <c r="AL70" s="52"/>
      <c r="AM70" s="56"/>
      <c r="AN70" s="343"/>
      <c r="AO70" s="326" t="s">
        <v>36</v>
      </c>
    </row>
    <row r="71" spans="1:41" ht="12.75">
      <c r="A71" s="91" t="s">
        <v>96</v>
      </c>
      <c r="B71" s="97" t="s">
        <v>204</v>
      </c>
      <c r="C71" s="147" t="s">
        <v>136</v>
      </c>
      <c r="D71" s="280">
        <v>2</v>
      </c>
      <c r="E71" s="281">
        <v>2</v>
      </c>
      <c r="F71" s="51"/>
      <c r="G71" s="51"/>
      <c r="H71" s="52"/>
      <c r="I71" s="52"/>
      <c r="J71" s="53"/>
      <c r="K71" s="51"/>
      <c r="L71" s="51"/>
      <c r="M71" s="52"/>
      <c r="N71" s="52"/>
      <c r="O71" s="228"/>
      <c r="P71" s="229"/>
      <c r="Q71" s="51"/>
      <c r="R71" s="52"/>
      <c r="S71" s="52"/>
      <c r="T71" s="53"/>
      <c r="U71" s="52"/>
      <c r="V71" s="52"/>
      <c r="W71" s="52"/>
      <c r="X71" s="52"/>
      <c r="Y71" s="54"/>
      <c r="Z71" s="58"/>
      <c r="AA71" s="56"/>
      <c r="AB71" s="56"/>
      <c r="AC71" s="56"/>
      <c r="AD71" s="62"/>
      <c r="AE71" s="56">
        <v>1</v>
      </c>
      <c r="AF71" s="56">
        <v>0</v>
      </c>
      <c r="AG71" s="56">
        <v>1</v>
      </c>
      <c r="AH71" s="56" t="s">
        <v>23</v>
      </c>
      <c r="AI71" s="57">
        <v>2</v>
      </c>
      <c r="AJ71" s="55"/>
      <c r="AK71" s="52"/>
      <c r="AL71" s="52"/>
      <c r="AM71" s="56"/>
      <c r="AN71" s="343"/>
      <c r="AO71" s="321" t="s">
        <v>36</v>
      </c>
    </row>
    <row r="72" spans="1:41" ht="12.75">
      <c r="A72" s="91" t="s">
        <v>97</v>
      </c>
      <c r="B72" s="97" t="s">
        <v>205</v>
      </c>
      <c r="C72" s="149" t="s">
        <v>140</v>
      </c>
      <c r="D72" s="280">
        <v>2</v>
      </c>
      <c r="E72" s="281">
        <v>3</v>
      </c>
      <c r="F72" s="51"/>
      <c r="G72" s="51"/>
      <c r="H72" s="52"/>
      <c r="I72" s="52"/>
      <c r="J72" s="53"/>
      <c r="K72" s="51"/>
      <c r="L72" s="51"/>
      <c r="M72" s="52"/>
      <c r="N72" s="52"/>
      <c r="O72" s="228"/>
      <c r="P72" s="229"/>
      <c r="Q72" s="51"/>
      <c r="R72" s="52"/>
      <c r="S72" s="52"/>
      <c r="T72" s="53"/>
      <c r="U72" s="52"/>
      <c r="V72" s="52"/>
      <c r="W72" s="52"/>
      <c r="X72" s="52"/>
      <c r="Y72" s="54"/>
      <c r="Z72" s="58"/>
      <c r="AA72" s="56"/>
      <c r="AB72" s="56"/>
      <c r="AC72" s="56"/>
      <c r="AD72" s="62"/>
      <c r="AE72" s="56">
        <v>1</v>
      </c>
      <c r="AF72" s="56">
        <v>0</v>
      </c>
      <c r="AG72" s="56">
        <v>1</v>
      </c>
      <c r="AH72" s="56" t="s">
        <v>142</v>
      </c>
      <c r="AI72" s="57">
        <v>3</v>
      </c>
      <c r="AJ72" s="55"/>
      <c r="AK72" s="52"/>
      <c r="AL72" s="52"/>
      <c r="AM72" s="56"/>
      <c r="AN72" s="343"/>
      <c r="AO72" s="321"/>
    </row>
    <row r="73" spans="1:41" ht="12.75">
      <c r="A73" s="91" t="s">
        <v>98</v>
      </c>
      <c r="B73" s="97" t="s">
        <v>206</v>
      </c>
      <c r="C73" s="239" t="s">
        <v>137</v>
      </c>
      <c r="D73" s="280">
        <f t="shared" si="12"/>
        <v>4</v>
      </c>
      <c r="E73" s="281">
        <f t="shared" si="13"/>
        <v>5</v>
      </c>
      <c r="F73" s="51"/>
      <c r="G73" s="51"/>
      <c r="H73" s="52"/>
      <c r="I73" s="52"/>
      <c r="J73" s="53"/>
      <c r="K73" s="52"/>
      <c r="L73" s="52"/>
      <c r="M73" s="52"/>
      <c r="N73" s="52"/>
      <c r="O73" s="54"/>
      <c r="P73" s="55"/>
      <c r="Q73" s="52"/>
      <c r="R73" s="52"/>
      <c r="S73" s="52"/>
      <c r="T73" s="53"/>
      <c r="U73" s="52"/>
      <c r="V73" s="52"/>
      <c r="W73" s="52"/>
      <c r="X73" s="52"/>
      <c r="Y73" s="228"/>
      <c r="Z73" s="58"/>
      <c r="AA73" s="56"/>
      <c r="AB73" s="56"/>
      <c r="AC73" s="56"/>
      <c r="AD73" s="62"/>
      <c r="AE73" s="56">
        <v>2</v>
      </c>
      <c r="AF73" s="56">
        <v>0</v>
      </c>
      <c r="AG73" s="56">
        <v>2</v>
      </c>
      <c r="AH73" s="56" t="s">
        <v>142</v>
      </c>
      <c r="AI73" s="57">
        <v>5</v>
      </c>
      <c r="AJ73" s="58"/>
      <c r="AK73" s="56"/>
      <c r="AL73" s="56"/>
      <c r="AM73" s="56"/>
      <c r="AN73" s="62"/>
      <c r="AO73" s="321"/>
    </row>
    <row r="74" spans="1:41" ht="12.75">
      <c r="A74" s="91" t="s">
        <v>99</v>
      </c>
      <c r="B74" s="97" t="s">
        <v>207</v>
      </c>
      <c r="C74" s="240" t="s">
        <v>126</v>
      </c>
      <c r="D74" s="280">
        <f t="shared" si="12"/>
        <v>4</v>
      </c>
      <c r="E74" s="281">
        <f t="shared" si="13"/>
        <v>5</v>
      </c>
      <c r="F74" s="51"/>
      <c r="G74" s="51"/>
      <c r="H74" s="52"/>
      <c r="I74" s="52"/>
      <c r="J74" s="53"/>
      <c r="K74" s="52"/>
      <c r="L74" s="52"/>
      <c r="M74" s="52"/>
      <c r="N74" s="52"/>
      <c r="O74" s="54"/>
      <c r="P74" s="55"/>
      <c r="Q74" s="52"/>
      <c r="R74" s="52"/>
      <c r="S74" s="52"/>
      <c r="T74" s="53"/>
      <c r="U74" s="52"/>
      <c r="V74" s="52"/>
      <c r="W74" s="52"/>
      <c r="X74" s="52"/>
      <c r="Y74" s="228"/>
      <c r="Z74" s="58"/>
      <c r="AA74" s="56"/>
      <c r="AB74" s="56"/>
      <c r="AC74" s="56"/>
      <c r="AD74" s="62"/>
      <c r="AE74" s="56">
        <v>2</v>
      </c>
      <c r="AF74" s="56">
        <v>0</v>
      </c>
      <c r="AG74" s="56">
        <v>2</v>
      </c>
      <c r="AH74" s="56" t="s">
        <v>23</v>
      </c>
      <c r="AI74" s="57">
        <v>5</v>
      </c>
      <c r="AJ74" s="58"/>
      <c r="AK74" s="56"/>
      <c r="AL74" s="56"/>
      <c r="AM74" s="56"/>
      <c r="AN74" s="62"/>
      <c r="AO74" s="321"/>
    </row>
    <row r="75" spans="1:42" ht="12.75">
      <c r="A75" s="309" t="s">
        <v>143</v>
      </c>
      <c r="B75" s="97" t="s">
        <v>208</v>
      </c>
      <c r="C75" s="467" t="s">
        <v>127</v>
      </c>
      <c r="D75" s="468">
        <f t="shared" si="12"/>
        <v>3</v>
      </c>
      <c r="E75" s="469">
        <f t="shared" si="13"/>
        <v>4</v>
      </c>
      <c r="F75" s="214"/>
      <c r="G75" s="215"/>
      <c r="H75" s="187"/>
      <c r="I75" s="187"/>
      <c r="J75" s="167"/>
      <c r="K75" s="187"/>
      <c r="L75" s="187"/>
      <c r="M75" s="187"/>
      <c r="N75" s="187"/>
      <c r="O75" s="216"/>
      <c r="P75" s="192"/>
      <c r="Q75" s="187"/>
      <c r="R75" s="187"/>
      <c r="S75" s="187"/>
      <c r="T75" s="167"/>
      <c r="U75" s="185"/>
      <c r="V75" s="185"/>
      <c r="W75" s="185"/>
      <c r="X75" s="185"/>
      <c r="Y75" s="186"/>
      <c r="Z75" s="188"/>
      <c r="AA75" s="185"/>
      <c r="AB75" s="185"/>
      <c r="AC75" s="185"/>
      <c r="AD75" s="161"/>
      <c r="AE75" s="185"/>
      <c r="AF75" s="185"/>
      <c r="AG75" s="185"/>
      <c r="AH75" s="185"/>
      <c r="AI75" s="186"/>
      <c r="AJ75" s="188">
        <v>1</v>
      </c>
      <c r="AK75" s="185">
        <v>0</v>
      </c>
      <c r="AL75" s="185">
        <v>2</v>
      </c>
      <c r="AM75" s="185" t="s">
        <v>142</v>
      </c>
      <c r="AN75" s="161">
        <v>4</v>
      </c>
      <c r="AO75" s="321"/>
      <c r="AP75" s="193"/>
    </row>
    <row r="76" spans="1:41" ht="13.5" thickBot="1">
      <c r="A76" s="213" t="s">
        <v>230</v>
      </c>
      <c r="C76" s="456" t="s">
        <v>213</v>
      </c>
      <c r="D76" s="276">
        <f t="shared" si="12"/>
        <v>6</v>
      </c>
      <c r="E76" s="457">
        <f t="shared" si="13"/>
        <v>6</v>
      </c>
      <c r="F76" s="458"/>
      <c r="G76" s="458"/>
      <c r="H76" s="459"/>
      <c r="I76" s="459"/>
      <c r="J76" s="460"/>
      <c r="K76" s="459"/>
      <c r="L76" s="459"/>
      <c r="M76" s="459"/>
      <c r="N76" s="459"/>
      <c r="O76" s="461"/>
      <c r="P76" s="462"/>
      <c r="Q76" s="459"/>
      <c r="R76" s="459"/>
      <c r="S76" s="459"/>
      <c r="T76" s="460"/>
      <c r="U76" s="459"/>
      <c r="V76" s="459"/>
      <c r="W76" s="459"/>
      <c r="X76" s="459"/>
      <c r="Y76" s="158"/>
      <c r="Z76" s="463">
        <v>2</v>
      </c>
      <c r="AA76" s="464">
        <v>1</v>
      </c>
      <c r="AB76" s="464">
        <v>0</v>
      </c>
      <c r="AC76" s="464" t="s">
        <v>142</v>
      </c>
      <c r="AD76" s="465">
        <v>3</v>
      </c>
      <c r="AE76" s="464">
        <v>2</v>
      </c>
      <c r="AF76" s="464">
        <v>1</v>
      </c>
      <c r="AG76" s="464">
        <v>0</v>
      </c>
      <c r="AH76" s="464" t="s">
        <v>142</v>
      </c>
      <c r="AI76" s="277">
        <v>3</v>
      </c>
      <c r="AJ76" s="463"/>
      <c r="AK76" s="464"/>
      <c r="AL76" s="464"/>
      <c r="AM76" s="464"/>
      <c r="AN76" s="465"/>
      <c r="AO76" s="466"/>
    </row>
    <row r="77" spans="1:41" ht="13.5" thickBot="1">
      <c r="A77" s="88"/>
      <c r="B77" s="415" t="s">
        <v>53</v>
      </c>
      <c r="C77" s="416"/>
      <c r="D77" s="262">
        <f>D79+D78</f>
        <v>6</v>
      </c>
      <c r="E77" s="282">
        <f>J77+O77+T77+Y77+AD77+AI77+AN77</f>
        <v>30</v>
      </c>
      <c r="F77" s="99">
        <f>SUM(F78:F79)</f>
        <v>0</v>
      </c>
      <c r="G77" s="100">
        <f>SUM(G78:G79)</f>
        <v>0</v>
      </c>
      <c r="H77" s="100">
        <f aca="true" t="shared" si="14" ref="H77:AN77">SUM(H78:H79)</f>
        <v>0</v>
      </c>
      <c r="I77" s="100">
        <f t="shared" si="14"/>
        <v>0</v>
      </c>
      <c r="J77" s="197">
        <f t="shared" si="14"/>
        <v>0</v>
      </c>
      <c r="K77" s="99">
        <f t="shared" si="14"/>
        <v>0</v>
      </c>
      <c r="L77" s="100">
        <f t="shared" si="14"/>
        <v>0</v>
      </c>
      <c r="M77" s="100">
        <f t="shared" si="14"/>
        <v>0</v>
      </c>
      <c r="N77" s="100">
        <f t="shared" si="14"/>
        <v>0</v>
      </c>
      <c r="O77" s="197">
        <f t="shared" si="14"/>
        <v>0</v>
      </c>
      <c r="P77" s="99">
        <f t="shared" si="14"/>
        <v>0</v>
      </c>
      <c r="Q77" s="100">
        <f t="shared" si="14"/>
        <v>0</v>
      </c>
      <c r="R77" s="100">
        <f t="shared" si="14"/>
        <v>0</v>
      </c>
      <c r="S77" s="100">
        <f t="shared" si="14"/>
        <v>0</v>
      </c>
      <c r="T77" s="197">
        <f t="shared" si="14"/>
        <v>0</v>
      </c>
      <c r="U77" s="99">
        <f t="shared" si="14"/>
        <v>0</v>
      </c>
      <c r="V77" s="100">
        <f t="shared" si="14"/>
        <v>0</v>
      </c>
      <c r="W77" s="100">
        <f t="shared" si="14"/>
        <v>0</v>
      </c>
      <c r="X77" s="100">
        <f t="shared" si="14"/>
        <v>0</v>
      </c>
      <c r="Y77" s="197">
        <f t="shared" si="14"/>
        <v>0</v>
      </c>
      <c r="Z77" s="99">
        <f t="shared" si="14"/>
        <v>0</v>
      </c>
      <c r="AA77" s="100">
        <f t="shared" si="14"/>
        <v>0</v>
      </c>
      <c r="AB77" s="100">
        <f t="shared" si="14"/>
        <v>0</v>
      </c>
      <c r="AC77" s="100">
        <f t="shared" si="14"/>
        <v>0</v>
      </c>
      <c r="AD77" s="197">
        <f t="shared" si="14"/>
        <v>0</v>
      </c>
      <c r="AE77" s="99">
        <f t="shared" si="14"/>
        <v>0</v>
      </c>
      <c r="AF77" s="100">
        <f t="shared" si="14"/>
        <v>0</v>
      </c>
      <c r="AG77" s="100">
        <f t="shared" si="14"/>
        <v>0</v>
      </c>
      <c r="AH77" s="100">
        <f t="shared" si="14"/>
        <v>0</v>
      </c>
      <c r="AI77" s="197">
        <f t="shared" si="14"/>
        <v>0</v>
      </c>
      <c r="AJ77" s="99">
        <f t="shared" si="14"/>
        <v>0</v>
      </c>
      <c r="AK77" s="100">
        <f t="shared" si="14"/>
        <v>0</v>
      </c>
      <c r="AL77" s="100">
        <f t="shared" si="14"/>
        <v>2</v>
      </c>
      <c r="AM77" s="100">
        <f t="shared" si="14"/>
        <v>0</v>
      </c>
      <c r="AN77" s="197">
        <f t="shared" si="14"/>
        <v>30</v>
      </c>
      <c r="AO77" s="323"/>
    </row>
    <row r="78" spans="1:41" ht="12.75">
      <c r="A78" s="218" t="s">
        <v>109</v>
      </c>
      <c r="B78" s="50" t="s">
        <v>209</v>
      </c>
      <c r="C78" s="153" t="s">
        <v>54</v>
      </c>
      <c r="D78" s="265">
        <v>4</v>
      </c>
      <c r="E78" s="279">
        <f>J78+O78+T78+Y78+AD78+AI78+AN78</f>
        <v>30</v>
      </c>
      <c r="F78" s="101"/>
      <c r="G78" s="101"/>
      <c r="H78" s="102"/>
      <c r="I78" s="102"/>
      <c r="J78" s="169"/>
      <c r="K78" s="102"/>
      <c r="L78" s="102"/>
      <c r="M78" s="102"/>
      <c r="N78" s="102"/>
      <c r="O78" s="103"/>
      <c r="P78" s="104"/>
      <c r="Q78" s="102"/>
      <c r="R78" s="102"/>
      <c r="S78" s="102"/>
      <c r="T78" s="98"/>
      <c r="U78" s="102"/>
      <c r="V78" s="102"/>
      <c r="W78" s="102"/>
      <c r="X78" s="102"/>
      <c r="Y78" s="105"/>
      <c r="Z78" s="104"/>
      <c r="AA78" s="102"/>
      <c r="AB78" s="102"/>
      <c r="AC78" s="102"/>
      <c r="AD78" s="98"/>
      <c r="AE78" s="106"/>
      <c r="AF78" s="106"/>
      <c r="AG78" s="106"/>
      <c r="AH78" s="106"/>
      <c r="AI78" s="107"/>
      <c r="AJ78" s="189">
        <v>0</v>
      </c>
      <c r="AK78" s="190">
        <v>0</v>
      </c>
      <c r="AL78" s="191">
        <v>0</v>
      </c>
      <c r="AM78" s="191" t="s">
        <v>171</v>
      </c>
      <c r="AN78" s="344">
        <v>30</v>
      </c>
      <c r="AO78" s="333"/>
    </row>
    <row r="79" spans="1:41" ht="13.5" thickBot="1">
      <c r="A79" s="306" t="s">
        <v>100</v>
      </c>
      <c r="B79" s="395" t="s">
        <v>210</v>
      </c>
      <c r="C79" s="154" t="s">
        <v>63</v>
      </c>
      <c r="D79" s="283">
        <f>AL79</f>
        <v>2</v>
      </c>
      <c r="E79" s="284">
        <f>J79+O79+T79+Y79+AD79+AI79+AN79</f>
        <v>0</v>
      </c>
      <c r="F79" s="108"/>
      <c r="G79" s="108"/>
      <c r="H79" s="109"/>
      <c r="I79" s="109"/>
      <c r="J79" s="170"/>
      <c r="K79" s="111"/>
      <c r="L79" s="112"/>
      <c r="M79" s="112"/>
      <c r="N79" s="112"/>
      <c r="O79" s="113"/>
      <c r="P79" s="109"/>
      <c r="Q79" s="109"/>
      <c r="R79" s="109"/>
      <c r="S79" s="109"/>
      <c r="T79" s="110"/>
      <c r="U79" s="111"/>
      <c r="V79" s="112"/>
      <c r="W79" s="112"/>
      <c r="X79" s="112"/>
      <c r="Y79" s="114"/>
      <c r="Z79" s="109"/>
      <c r="AA79" s="109"/>
      <c r="AB79" s="109"/>
      <c r="AC79" s="109"/>
      <c r="AD79" s="110"/>
      <c r="AE79" s="115"/>
      <c r="AF79" s="116"/>
      <c r="AG79" s="116"/>
      <c r="AH79" s="116"/>
      <c r="AI79" s="117"/>
      <c r="AJ79" s="183">
        <v>0</v>
      </c>
      <c r="AK79" s="183">
        <v>0</v>
      </c>
      <c r="AL79" s="184">
        <v>2</v>
      </c>
      <c r="AM79" s="184" t="s">
        <v>60</v>
      </c>
      <c r="AN79" s="174">
        <v>0</v>
      </c>
      <c r="AO79" s="336"/>
    </row>
    <row r="80" spans="1:41" ht="14.25" thickBot="1" thickTop="1">
      <c r="A80" s="118"/>
      <c r="B80" s="404"/>
      <c r="C80" s="155" t="s">
        <v>46</v>
      </c>
      <c r="D80" s="285">
        <f>D68+D67</f>
        <v>156</v>
      </c>
      <c r="E80" s="286">
        <f>E68+E67</f>
        <v>210</v>
      </c>
      <c r="F80" s="119">
        <f aca="true" t="shared" si="15" ref="F80:AN80">F8+F29+F46+F68</f>
        <v>12</v>
      </c>
      <c r="G80" s="119">
        <f t="shared" si="15"/>
        <v>6</v>
      </c>
      <c r="H80" s="119">
        <f t="shared" si="15"/>
        <v>6</v>
      </c>
      <c r="I80" s="119">
        <f t="shared" si="15"/>
        <v>0</v>
      </c>
      <c r="J80" s="171">
        <f t="shared" si="15"/>
        <v>29</v>
      </c>
      <c r="K80" s="121">
        <f t="shared" si="15"/>
        <v>12</v>
      </c>
      <c r="L80" s="122">
        <f t="shared" si="15"/>
        <v>9</v>
      </c>
      <c r="M80" s="122">
        <f t="shared" si="15"/>
        <v>6</v>
      </c>
      <c r="N80" s="122">
        <f t="shared" si="15"/>
        <v>0</v>
      </c>
      <c r="O80" s="123">
        <f t="shared" si="15"/>
        <v>30</v>
      </c>
      <c r="P80" s="119">
        <f t="shared" si="15"/>
        <v>12</v>
      </c>
      <c r="Q80" s="119">
        <f t="shared" si="15"/>
        <v>10</v>
      </c>
      <c r="R80" s="119">
        <f t="shared" si="15"/>
        <v>0</v>
      </c>
      <c r="S80" s="119">
        <f t="shared" si="15"/>
        <v>0</v>
      </c>
      <c r="T80" s="120">
        <f t="shared" si="15"/>
        <v>28</v>
      </c>
      <c r="U80" s="121">
        <f t="shared" si="15"/>
        <v>18</v>
      </c>
      <c r="V80" s="122">
        <f t="shared" si="15"/>
        <v>6</v>
      </c>
      <c r="W80" s="122">
        <f t="shared" si="15"/>
        <v>1</v>
      </c>
      <c r="X80" s="122">
        <f t="shared" si="15"/>
        <v>0</v>
      </c>
      <c r="Y80" s="123">
        <f t="shared" si="15"/>
        <v>30</v>
      </c>
      <c r="Z80" s="119">
        <f t="shared" si="15"/>
        <v>13</v>
      </c>
      <c r="AA80" s="119">
        <f t="shared" si="15"/>
        <v>7</v>
      </c>
      <c r="AB80" s="119">
        <f t="shared" si="15"/>
        <v>5</v>
      </c>
      <c r="AC80" s="119">
        <f t="shared" si="15"/>
        <v>0</v>
      </c>
      <c r="AD80" s="120">
        <f t="shared" si="15"/>
        <v>30</v>
      </c>
      <c r="AE80" s="121">
        <f t="shared" si="15"/>
        <v>14</v>
      </c>
      <c r="AF80" s="122">
        <f t="shared" si="15"/>
        <v>3</v>
      </c>
      <c r="AG80" s="122">
        <f t="shared" si="15"/>
        <v>7</v>
      </c>
      <c r="AH80" s="122">
        <f t="shared" si="15"/>
        <v>0</v>
      </c>
      <c r="AI80" s="123">
        <f t="shared" si="15"/>
        <v>29</v>
      </c>
      <c r="AJ80" s="119">
        <f t="shared" si="15"/>
        <v>1</v>
      </c>
      <c r="AK80" s="119">
        <f t="shared" si="15"/>
        <v>0</v>
      </c>
      <c r="AL80" s="119">
        <f t="shared" si="15"/>
        <v>4</v>
      </c>
      <c r="AM80" s="119">
        <f t="shared" si="15"/>
        <v>0</v>
      </c>
      <c r="AN80" s="345">
        <f t="shared" si="15"/>
        <v>34</v>
      </c>
      <c r="AO80" s="337"/>
    </row>
    <row r="81" spans="1:41" ht="13.5" thickTop="1">
      <c r="A81" s="124"/>
      <c r="B81" s="180"/>
      <c r="C81" s="147" t="s">
        <v>55</v>
      </c>
      <c r="D81" s="125">
        <v>0</v>
      </c>
      <c r="E81" s="16"/>
      <c r="F81" s="19"/>
      <c r="G81" s="19"/>
      <c r="H81" s="19"/>
      <c r="I81" s="60">
        <v>0</v>
      </c>
      <c r="J81" s="53"/>
      <c r="K81" s="19"/>
      <c r="L81" s="19"/>
      <c r="M81" s="19"/>
      <c r="N81" s="60">
        <v>0</v>
      </c>
      <c r="O81" s="20"/>
      <c r="P81" s="21"/>
      <c r="Q81" s="19"/>
      <c r="R81" s="19"/>
      <c r="S81" s="60">
        <v>0</v>
      </c>
      <c r="T81" s="22"/>
      <c r="U81" s="19"/>
      <c r="V81" s="19"/>
      <c r="W81" s="19"/>
      <c r="X81" s="60">
        <v>0</v>
      </c>
      <c r="Y81" s="20"/>
      <c r="Z81" s="21"/>
      <c r="AA81" s="19"/>
      <c r="AB81" s="19"/>
      <c r="AC81" s="60">
        <v>0</v>
      </c>
      <c r="AD81" s="22"/>
      <c r="AE81" s="19"/>
      <c r="AF81" s="19"/>
      <c r="AG81" s="19"/>
      <c r="AH81" s="60">
        <v>0</v>
      </c>
      <c r="AI81" s="20"/>
      <c r="AJ81" s="21"/>
      <c r="AK81" s="19"/>
      <c r="AL81" s="19"/>
      <c r="AM81" s="60">
        <v>0</v>
      </c>
      <c r="AN81" s="22"/>
      <c r="AO81" s="333"/>
    </row>
    <row r="82" spans="1:41" ht="12.75">
      <c r="A82" s="124"/>
      <c r="B82" s="180"/>
      <c r="C82" s="147" t="s">
        <v>56</v>
      </c>
      <c r="D82" s="125">
        <f>I82+N82+S82+X82+AC82+AH82+AM82</f>
        <v>30</v>
      </c>
      <c r="E82" s="16"/>
      <c r="F82" s="19"/>
      <c r="G82" s="19"/>
      <c r="H82" s="19"/>
      <c r="I82" s="60">
        <f>COUNTIF(I10:I76,"v")</f>
        <v>5</v>
      </c>
      <c r="J82" s="53"/>
      <c r="K82" s="19"/>
      <c r="L82" s="19"/>
      <c r="M82" s="19"/>
      <c r="N82" s="60">
        <f>COUNTIF(N10:N76,"v")</f>
        <v>5</v>
      </c>
      <c r="O82" s="20"/>
      <c r="P82" s="21"/>
      <c r="Q82" s="19"/>
      <c r="R82" s="19"/>
      <c r="S82" s="60">
        <f>COUNTIF(S10:S76,"v")</f>
        <v>5</v>
      </c>
      <c r="T82" s="22"/>
      <c r="U82" s="19"/>
      <c r="V82" s="19"/>
      <c r="W82" s="19"/>
      <c r="X82" s="60">
        <f>COUNTIF(X10:X76,"v")</f>
        <v>5</v>
      </c>
      <c r="Y82" s="20"/>
      <c r="Z82" s="21"/>
      <c r="AA82" s="19"/>
      <c r="AB82" s="19"/>
      <c r="AC82" s="60">
        <f>COUNTIF(AC10:AC76,"v")</f>
        <v>5</v>
      </c>
      <c r="AD82" s="22"/>
      <c r="AE82" s="19"/>
      <c r="AF82" s="19"/>
      <c r="AG82" s="19"/>
      <c r="AH82" s="60">
        <f>COUNTIF(AH10:AH76,"v")</f>
        <v>5</v>
      </c>
      <c r="AI82" s="20"/>
      <c r="AJ82" s="21"/>
      <c r="AK82" s="19"/>
      <c r="AL82" s="19"/>
      <c r="AM82" s="60">
        <f>COUNTIF(AM10:AM76,"v")</f>
        <v>0</v>
      </c>
      <c r="AN82" s="22"/>
      <c r="AO82" s="320"/>
    </row>
    <row r="83" spans="1:41" ht="13.5" thickBot="1">
      <c r="A83" s="118"/>
      <c r="B83" s="179"/>
      <c r="C83" s="154" t="s">
        <v>57</v>
      </c>
      <c r="D83" s="238">
        <f>I83+N83+S83+X83+AC83+AH83+AM83</f>
        <v>20</v>
      </c>
      <c r="E83" s="174"/>
      <c r="F83" s="230"/>
      <c r="G83" s="231"/>
      <c r="H83" s="231"/>
      <c r="I83" s="232">
        <f>COUNTIF(I10:I76,"é")</f>
        <v>3</v>
      </c>
      <c r="J83" s="172"/>
      <c r="K83" s="231"/>
      <c r="L83" s="231"/>
      <c r="M83" s="231"/>
      <c r="N83" s="232">
        <f>COUNTIF(N10:N76,"é")</f>
        <v>3</v>
      </c>
      <c r="O83" s="233"/>
      <c r="P83" s="230"/>
      <c r="Q83" s="231"/>
      <c r="R83" s="231"/>
      <c r="S83" s="232">
        <f>COUNTIF(S10:S76,"é")</f>
        <v>2</v>
      </c>
      <c r="T83" s="172"/>
      <c r="U83" s="231"/>
      <c r="V83" s="231"/>
      <c r="W83" s="231"/>
      <c r="X83" s="232">
        <f>COUNTIF(X10:X76,"é")</f>
        <v>4</v>
      </c>
      <c r="Y83" s="307"/>
      <c r="Z83" s="308"/>
      <c r="AA83" s="232"/>
      <c r="AB83" s="232"/>
      <c r="AC83" s="232">
        <f>COUNTIF(AC10:AC76,"é")</f>
        <v>4</v>
      </c>
      <c r="AD83" s="172"/>
      <c r="AE83" s="127"/>
      <c r="AF83" s="127"/>
      <c r="AG83" s="127"/>
      <c r="AH83" s="128">
        <f>COUNTIF(AH10:AH76,"é")</f>
        <v>3</v>
      </c>
      <c r="AI83" s="129"/>
      <c r="AJ83" s="126"/>
      <c r="AK83" s="127"/>
      <c r="AL83" s="127"/>
      <c r="AM83" s="128">
        <f>COUNTIF(AM10:AM76,"é")+COUNTIF(AM78:AM79,"F")</f>
        <v>1</v>
      </c>
      <c r="AN83" s="346"/>
      <c r="AO83" s="336"/>
    </row>
    <row r="84" spans="1:41" ht="14.25" thickBot="1" thickTop="1">
      <c r="A84" s="130"/>
      <c r="B84" s="181"/>
      <c r="C84" s="155" t="s">
        <v>58</v>
      </c>
      <c r="D84" s="131">
        <f>SUM(D81:D83)</f>
        <v>50</v>
      </c>
      <c r="E84" s="287"/>
      <c r="F84" s="234"/>
      <c r="G84" s="234"/>
      <c r="H84" s="234"/>
      <c r="I84" s="235">
        <f>SUM(I81:I83)</f>
        <v>8</v>
      </c>
      <c r="J84" s="173"/>
      <c r="K84" s="234"/>
      <c r="L84" s="234"/>
      <c r="M84" s="234"/>
      <c r="N84" s="235">
        <f>SUM(N81:N83)</f>
        <v>8</v>
      </c>
      <c r="O84" s="236"/>
      <c r="P84" s="237"/>
      <c r="Q84" s="234"/>
      <c r="R84" s="234"/>
      <c r="S84" s="235">
        <f>SUM(S81:S83)</f>
        <v>7</v>
      </c>
      <c r="T84" s="173"/>
      <c r="U84" s="234"/>
      <c r="V84" s="234"/>
      <c r="W84" s="234"/>
      <c r="X84" s="235">
        <f>SUM(X81:X83)</f>
        <v>9</v>
      </c>
      <c r="Y84" s="236"/>
      <c r="Z84" s="237"/>
      <c r="AA84" s="234"/>
      <c r="AB84" s="234"/>
      <c r="AC84" s="235">
        <f>SUM(AC81:AC83)</f>
        <v>9</v>
      </c>
      <c r="AD84" s="173"/>
      <c r="AE84" s="132"/>
      <c r="AF84" s="132"/>
      <c r="AG84" s="132"/>
      <c r="AH84" s="133">
        <f>SUM(AH81:AH83)</f>
        <v>8</v>
      </c>
      <c r="AI84" s="134"/>
      <c r="AJ84" s="135"/>
      <c r="AK84" s="132"/>
      <c r="AL84" s="132"/>
      <c r="AM84" s="133">
        <f>SUM(AM81:AM83)</f>
        <v>1</v>
      </c>
      <c r="AN84" s="347"/>
      <c r="AO84" s="337"/>
    </row>
    <row r="85" spans="1:41" ht="13.5" thickTop="1">
      <c r="A85" s="221" t="s">
        <v>101</v>
      </c>
      <c r="B85" s="97" t="s">
        <v>228</v>
      </c>
      <c r="C85" s="156" t="s">
        <v>172</v>
      </c>
      <c r="D85" s="288">
        <f>F85+G85+H85+K85+L85+M85+P85+Q85+R85+U85+V85+W85+Z85+AA85+AB85+AE85+AF85+AG85+AJ85+AK85+AL85</f>
        <v>4</v>
      </c>
      <c r="E85" s="16">
        <f>J85+O85+T85+Y85+AD85+AI85+AN85</f>
        <v>4</v>
      </c>
      <c r="F85" s="15"/>
      <c r="G85" s="15"/>
      <c r="H85" s="15"/>
      <c r="I85" s="15"/>
      <c r="J85" s="62"/>
      <c r="K85" s="15"/>
      <c r="L85" s="15"/>
      <c r="M85" s="15"/>
      <c r="N85" s="15"/>
      <c r="O85" s="16"/>
      <c r="P85" s="15"/>
      <c r="Q85" s="15"/>
      <c r="R85" s="15"/>
      <c r="S85" s="15"/>
      <c r="T85" s="62"/>
      <c r="U85" s="15"/>
      <c r="V85" s="15"/>
      <c r="W85" s="15"/>
      <c r="X85" s="15"/>
      <c r="Y85" s="16"/>
      <c r="Z85" s="15">
        <v>0</v>
      </c>
      <c r="AA85" s="15">
        <v>2</v>
      </c>
      <c r="AB85" s="15">
        <v>0</v>
      </c>
      <c r="AC85" s="15" t="s">
        <v>142</v>
      </c>
      <c r="AD85" s="16">
        <v>2</v>
      </c>
      <c r="AE85" s="15">
        <v>0</v>
      </c>
      <c r="AF85" s="15">
        <v>2</v>
      </c>
      <c r="AG85" s="15">
        <v>0</v>
      </c>
      <c r="AH85" s="15" t="s">
        <v>142</v>
      </c>
      <c r="AI85" s="16">
        <v>2</v>
      </c>
      <c r="AJ85" s="15"/>
      <c r="AK85" s="15"/>
      <c r="AL85" s="15"/>
      <c r="AM85" s="15"/>
      <c r="AN85" s="348"/>
      <c r="AO85" s="338"/>
    </row>
    <row r="86" spans="1:41" ht="13.5" thickBot="1">
      <c r="A86" s="222" t="s">
        <v>144</v>
      </c>
      <c r="B86" s="182" t="s">
        <v>145</v>
      </c>
      <c r="C86" s="154" t="s">
        <v>59</v>
      </c>
      <c r="D86" s="289">
        <f>F86+G86+H86+K86+L86+M86+P86+Q86+R86+U86+V86+W86+Z86+AA86+AB86+AE86+AF86+AG86+AJ86+AK86+AL86</f>
        <v>4</v>
      </c>
      <c r="E86" s="75">
        <f>J86+O86+T86+Y86+AD86+AI86+AN86</f>
        <v>0</v>
      </c>
      <c r="F86" s="72"/>
      <c r="G86" s="72"/>
      <c r="H86" s="72"/>
      <c r="I86" s="72"/>
      <c r="J86" s="174"/>
      <c r="K86" s="72">
        <v>0</v>
      </c>
      <c r="L86" s="72">
        <v>2</v>
      </c>
      <c r="M86" s="72">
        <v>0</v>
      </c>
      <c r="N86" s="72" t="s">
        <v>60</v>
      </c>
      <c r="O86" s="73">
        <v>0</v>
      </c>
      <c r="P86" s="136">
        <v>0</v>
      </c>
      <c r="Q86" s="72">
        <v>2</v>
      </c>
      <c r="R86" s="72">
        <v>0</v>
      </c>
      <c r="S86" s="72" t="s">
        <v>60</v>
      </c>
      <c r="T86" s="75">
        <v>0</v>
      </c>
      <c r="U86" s="72"/>
      <c r="V86" s="72"/>
      <c r="W86" s="72"/>
      <c r="X86" s="72"/>
      <c r="Y86" s="73"/>
      <c r="Z86" s="136"/>
      <c r="AA86" s="72"/>
      <c r="AB86" s="72"/>
      <c r="AC86" s="72"/>
      <c r="AD86" s="137"/>
      <c r="AE86" s="138"/>
      <c r="AF86" s="138"/>
      <c r="AG86" s="72"/>
      <c r="AH86" s="139"/>
      <c r="AI86" s="140"/>
      <c r="AJ86" s="141"/>
      <c r="AK86" s="139"/>
      <c r="AL86" s="72"/>
      <c r="AM86" s="139"/>
      <c r="AN86" s="349"/>
      <c r="AO86" s="339"/>
    </row>
    <row r="87" spans="1:3" ht="13.5" thickTop="1">
      <c r="A87" s="395"/>
      <c r="B87" s="357"/>
      <c r="C87" s="357"/>
    </row>
    <row r="88" ht="12.75"/>
    <row r="89" spans="2:15" ht="12.75">
      <c r="B89" s="398" t="s">
        <v>179</v>
      </c>
      <c r="C89" s="399"/>
      <c r="D89" s="400"/>
      <c r="E89" s="400"/>
      <c r="F89" s="400"/>
      <c r="G89" s="455" t="s">
        <v>174</v>
      </c>
      <c r="H89" s="455"/>
      <c r="I89" s="455"/>
      <c r="J89" s="455"/>
      <c r="K89" s="455"/>
      <c r="L89" s="455"/>
      <c r="M89" s="455"/>
      <c r="N89" s="455"/>
      <c r="O89" s="455"/>
    </row>
    <row r="90" spans="2:15" ht="12.75">
      <c r="B90" s="178"/>
      <c r="C90" s="200"/>
      <c r="D90" s="401"/>
      <c r="E90" s="401"/>
      <c r="F90" s="401"/>
      <c r="G90" s="455" t="s">
        <v>175</v>
      </c>
      <c r="H90" s="455"/>
      <c r="I90" s="455"/>
      <c r="J90" s="455"/>
      <c r="K90" s="455"/>
      <c r="L90" s="455"/>
      <c r="M90" s="455"/>
      <c r="N90" s="455"/>
      <c r="O90" s="455"/>
    </row>
    <row r="91" spans="2:15" ht="12.75">
      <c r="B91" s="217"/>
      <c r="C91" s="402"/>
      <c r="D91" s="401"/>
      <c r="E91" s="401"/>
      <c r="F91" s="401"/>
      <c r="G91" s="455" t="s">
        <v>173</v>
      </c>
      <c r="H91" s="455"/>
      <c r="I91" s="455"/>
      <c r="J91" s="455"/>
      <c r="K91" s="455"/>
      <c r="L91" s="455"/>
      <c r="M91" s="455"/>
      <c r="N91" s="455"/>
      <c r="O91" s="455"/>
    </row>
    <row r="92" spans="2:15" ht="12.75">
      <c r="B92" s="403"/>
      <c r="C92" s="403"/>
      <c r="D92" s="401"/>
      <c r="E92" s="401"/>
      <c r="F92" s="401"/>
      <c r="G92" s="455" t="s">
        <v>176</v>
      </c>
      <c r="H92" s="455"/>
      <c r="I92" s="455"/>
      <c r="J92" s="455"/>
      <c r="K92" s="455"/>
      <c r="L92" s="455"/>
      <c r="M92" s="455"/>
      <c r="N92" s="455"/>
      <c r="O92" s="455"/>
    </row>
    <row r="93" spans="2:15" ht="12.75">
      <c r="B93" s="403"/>
      <c r="C93" s="403"/>
      <c r="D93" s="401"/>
      <c r="E93" s="401"/>
      <c r="F93" s="401"/>
      <c r="G93" s="455" t="s">
        <v>177</v>
      </c>
      <c r="H93" s="455"/>
      <c r="I93" s="455"/>
      <c r="J93" s="455"/>
      <c r="K93" s="455"/>
      <c r="L93" s="455"/>
      <c r="M93" s="455"/>
      <c r="N93" s="455"/>
      <c r="O93" s="455"/>
    </row>
    <row r="94" spans="2:26" ht="12.75">
      <c r="B94" s="403"/>
      <c r="C94" s="403"/>
      <c r="D94" s="401"/>
      <c r="E94" s="401"/>
      <c r="F94" s="401"/>
      <c r="G94" s="455" t="s">
        <v>178</v>
      </c>
      <c r="H94" s="455"/>
      <c r="I94" s="455"/>
      <c r="J94" s="455"/>
      <c r="K94" s="455"/>
      <c r="L94" s="455"/>
      <c r="M94" s="455"/>
      <c r="N94" s="455"/>
      <c r="O94" s="455"/>
      <c r="X94" s="405"/>
      <c r="Y94" s="405"/>
      <c r="Z94" s="405"/>
    </row>
    <row r="95" spans="24:26" ht="12.75">
      <c r="X95" s="405"/>
      <c r="Y95" s="405"/>
      <c r="Z95" s="405"/>
    </row>
    <row r="96" spans="3:26" ht="20.25" customHeight="1">
      <c r="C96" s="453" t="s">
        <v>229</v>
      </c>
      <c r="D96" s="454"/>
      <c r="X96" s="405"/>
      <c r="Y96" s="405"/>
      <c r="Z96" s="405"/>
    </row>
    <row r="97" spans="3:4" ht="21.75">
      <c r="C97" s="406" t="s">
        <v>214</v>
      </c>
      <c r="D97" s="407" t="s">
        <v>215</v>
      </c>
    </row>
    <row r="98" spans="3:4" ht="12.75">
      <c r="C98" s="408" t="s">
        <v>216</v>
      </c>
      <c r="D98" s="409">
        <v>2</v>
      </c>
    </row>
    <row r="99" spans="3:4" ht="12.75">
      <c r="C99" s="408" t="s">
        <v>217</v>
      </c>
      <c r="D99" s="409">
        <v>2</v>
      </c>
    </row>
    <row r="100" spans="3:4" ht="12.75">
      <c r="C100" s="408" t="s">
        <v>218</v>
      </c>
      <c r="D100" s="409">
        <v>2</v>
      </c>
    </row>
    <row r="101" spans="3:4" ht="21.75">
      <c r="C101" s="406" t="s">
        <v>219</v>
      </c>
      <c r="D101" s="409"/>
    </row>
    <row r="102" spans="3:4" ht="12.75">
      <c r="C102" s="408" t="s">
        <v>220</v>
      </c>
      <c r="D102" s="410">
        <v>2</v>
      </c>
    </row>
    <row r="103" spans="3:4" ht="12.75">
      <c r="C103" s="408" t="s">
        <v>221</v>
      </c>
      <c r="D103" s="410">
        <v>2</v>
      </c>
    </row>
    <row r="104" spans="3:4" ht="12.75">
      <c r="C104" s="406" t="s">
        <v>222</v>
      </c>
      <c r="D104" s="410"/>
    </row>
    <row r="105" spans="3:4" ht="22.5">
      <c r="C105" s="411" t="s">
        <v>223</v>
      </c>
      <c r="D105" s="412">
        <v>3</v>
      </c>
    </row>
    <row r="106" spans="3:4" ht="12.75">
      <c r="C106" s="408" t="s">
        <v>224</v>
      </c>
      <c r="D106" s="410">
        <v>3</v>
      </c>
    </row>
    <row r="107" spans="3:4" ht="12.75">
      <c r="C107" s="408" t="s">
        <v>225</v>
      </c>
      <c r="D107" s="410">
        <v>3</v>
      </c>
    </row>
    <row r="108" spans="3:4" ht="12.75">
      <c r="C108" s="408" t="s">
        <v>226</v>
      </c>
      <c r="D108" s="410">
        <v>3</v>
      </c>
    </row>
    <row r="109" spans="3:4" ht="12.75">
      <c r="C109" s="408" t="s">
        <v>227</v>
      </c>
      <c r="D109" s="410">
        <v>3</v>
      </c>
    </row>
  </sheetData>
  <sheetProtection/>
  <mergeCells count="32">
    <mergeCell ref="C96:D96"/>
    <mergeCell ref="G89:O89"/>
    <mergeCell ref="G90:O90"/>
    <mergeCell ref="G91:O91"/>
    <mergeCell ref="G92:O92"/>
    <mergeCell ref="G93:O93"/>
    <mergeCell ref="G94:O94"/>
    <mergeCell ref="D5:E5"/>
    <mergeCell ref="E6:E7"/>
    <mergeCell ref="B69:C69"/>
    <mergeCell ref="B67:C67"/>
    <mergeCell ref="B46:C46"/>
    <mergeCell ref="B43:C43"/>
    <mergeCell ref="B8:C8"/>
    <mergeCell ref="B29:C29"/>
    <mergeCell ref="B21:C21"/>
    <mergeCell ref="B26:C26"/>
    <mergeCell ref="A1:AO1"/>
    <mergeCell ref="A4:AO4"/>
    <mergeCell ref="A3:AO3"/>
    <mergeCell ref="C5:C7"/>
    <mergeCell ref="A2:AO2"/>
    <mergeCell ref="F5:AN5"/>
    <mergeCell ref="AO5:AO7"/>
    <mergeCell ref="A5:A7"/>
    <mergeCell ref="D6:D7"/>
    <mergeCell ref="B5:B7"/>
    <mergeCell ref="B40:C40"/>
    <mergeCell ref="B77:C77"/>
    <mergeCell ref="B68:C68"/>
    <mergeCell ref="B56:C56"/>
    <mergeCell ref="B63:C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3"/>
  <headerFooter alignWithMargins="0">
    <oddHeader>&amp;LÓbudai Egyetem
Keleti Károly Gazdasági Kar&amp;RÉrvényes: 2010 / 2011 tanévtől</oddHeader>
    <oddFooter>&amp;LBudapest, &amp;D&amp;CKereskedelem és Marketing
BA szak
Nappali tagozat
&amp;P/&amp;N
</oddFooter>
  </headerFooter>
  <rowBreaks count="1" manualBreakCount="1">
    <brk id="55" max="40" man="1"/>
  </rowBreaks>
  <ignoredErrors>
    <ignoredError sqref="O9 O40 J40:K40 O30 D9 T69 AN9 G9:H9 J9:M9 U9:W9 Y9:AE9 AI9:AL9 E30 J30:M30 G40:H40 L40:M40 H69 J69:M69 O69:R69 V69:W69 Y69:AB69 AD69:AE69 AI69:AK69 AG9 G30:H30 AG69" formulaRange="1"/>
    <ignoredError sqref="D40:E40 AN15 T15 K15:M15 O15:R15 Z15:AB15 AD15:AE15 AI15:AL15 AG15 I14:J14 G14:H14 D14:E15 F14" formula="1"/>
    <ignoredError sqref="Y15 U15:W15 I15:J15 F15 G15:H15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Windows User</cp:lastModifiedBy>
  <cp:lastPrinted>2010-10-07T14:59:08Z</cp:lastPrinted>
  <dcterms:created xsi:type="dcterms:W3CDTF">2005-12-01T14:03:19Z</dcterms:created>
  <dcterms:modified xsi:type="dcterms:W3CDTF">2015-12-07T08:30:19Z</dcterms:modified>
  <cp:category/>
  <cp:version/>
  <cp:contentType/>
  <cp:contentStatus/>
</cp:coreProperties>
</file>