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ávoktatás" sheetId="1" r:id="rId1"/>
  </sheets>
  <definedNames>
    <definedName name="_xlnm.Print_Area" localSheetId="0">'távoktatás'!$A$1:$AE$114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Windows User</author>
  </authors>
  <commentList>
    <comment ref="B12" authorId="0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módosítva: 2009.01.06.
</t>
        </r>
      </text>
    </comment>
    <comment ref="B45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megváltozott a Rejtő Kar kérésére RBT-ről RTT-re
 2011.01.28-án</t>
        </r>
      </text>
    </comment>
    <comment ref="B43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Kód és elnevezés megváltozott a Rejtő Kar kérésére2012.01.01-től</t>
        </r>
      </text>
    </comment>
    <comment ref="B67" authorId="1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kód megváltozott a Villamosmérnöki Kar kérésére a 2011/2012/II. félévtől</t>
        </r>
      </text>
    </comment>
    <comment ref="C22" authorId="2">
      <text>
        <r>
          <rPr>
            <sz val="9"/>
            <rFont val="Segoe UI"/>
            <family val="2"/>
          </rPr>
          <t>Előkövetelmény törölve a KGK-KT-V/390/2014 határozat alapján a 2014/2015/II. félévtől.</t>
        </r>
      </text>
    </comment>
    <comment ref="C40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50" authorId="2">
      <text>
        <r>
          <rPr>
            <sz val="9"/>
            <rFont val="Segoe UI"/>
            <family val="2"/>
          </rPr>
          <t>Előkövetelmény változott a KGK-KT-V/390/2014 határozat alapján a 2014/2015/II. félévtől.</t>
        </r>
      </text>
    </comment>
    <comment ref="C55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80" authorId="2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  <comment ref="C81" authorId="2">
      <text>
        <r>
          <rPr>
            <sz val="9"/>
            <rFont val="Segoe UI"/>
            <family val="2"/>
          </rPr>
          <t>Előkövetelmény előírva a KGK-KT-V/390/2014 határozat alapján a 2014/2015/II. félévtől.</t>
        </r>
      </text>
    </comment>
    <comment ref="C82" authorId="2">
      <text>
        <r>
          <rPr>
            <sz val="9"/>
            <rFont val="Segoe UI"/>
            <family val="2"/>
          </rPr>
          <t>Előkövetelmény eltörölve a KGK-KT-V/390/2014 határozat alapján a 2014/2015/II. félévtől.</t>
        </r>
      </text>
    </comment>
  </commentList>
</comments>
</file>

<file path=xl/sharedStrings.xml><?xml version="1.0" encoding="utf-8"?>
<sst xmlns="http://schemas.openxmlformats.org/spreadsheetml/2006/main" count="436" uniqueCount="297">
  <si>
    <t>MINTATANTERV</t>
  </si>
  <si>
    <t>Műszaki menedzser BSc szak</t>
  </si>
  <si>
    <t>Távoktatás tagozat</t>
  </si>
  <si>
    <t>Félévi</t>
  </si>
  <si>
    <t>1.</t>
  </si>
  <si>
    <t>2.</t>
  </si>
  <si>
    <t>3.</t>
  </si>
  <si>
    <t>4.</t>
  </si>
  <si>
    <t>Előta-</t>
  </si>
  <si>
    <t>Kód</t>
  </si>
  <si>
    <t>Tantárgy/félév</t>
  </si>
  <si>
    <t>óra-</t>
  </si>
  <si>
    <t>kredit</t>
  </si>
  <si>
    <t>Ő</t>
  </si>
  <si>
    <t>T</t>
  </si>
  <si>
    <t>N</t>
  </si>
  <si>
    <t>nulmány</t>
  </si>
  <si>
    <t>szám</t>
  </si>
  <si>
    <t>kz</t>
  </si>
  <si>
    <t>k</t>
  </si>
  <si>
    <t>l</t>
  </si>
  <si>
    <t>A</t>
  </si>
  <si>
    <t>Természettudományi alapismeretek</t>
  </si>
  <si>
    <t>KMEMA12MTC</t>
  </si>
  <si>
    <t>Matematika I.</t>
  </si>
  <si>
    <t>v</t>
  </si>
  <si>
    <t>KMEMA22MTC</t>
  </si>
  <si>
    <t>Matematika II.</t>
  </si>
  <si>
    <t>KMEFI11MTC</t>
  </si>
  <si>
    <t>Fizika</t>
  </si>
  <si>
    <t>Kémia</t>
  </si>
  <si>
    <t>5.</t>
  </si>
  <si>
    <t>BAGAI11MTC</t>
  </si>
  <si>
    <t>Anyagismeret</t>
  </si>
  <si>
    <t>6.</t>
  </si>
  <si>
    <t>BGBMM11MTC</t>
  </si>
  <si>
    <t>Mechanika</t>
  </si>
  <si>
    <t>7.</t>
  </si>
  <si>
    <t>KMEEL11MTC</t>
  </si>
  <si>
    <t>Elektrotechnika</t>
  </si>
  <si>
    <t>8.</t>
  </si>
  <si>
    <t>RMTIN15MTC</t>
  </si>
  <si>
    <t>Informatika I.</t>
  </si>
  <si>
    <t>9.</t>
  </si>
  <si>
    <t>RMTIN25MTC</t>
  </si>
  <si>
    <t>Informatika II.</t>
  </si>
  <si>
    <t>10.</t>
  </si>
  <si>
    <t>RMTIN35MTC</t>
  </si>
  <si>
    <t>Informatika labor</t>
  </si>
  <si>
    <t>B</t>
  </si>
  <si>
    <t>Gazdasági és humán ismeretek</t>
  </si>
  <si>
    <t>11.</t>
  </si>
  <si>
    <t>GGTKG12MTC</t>
  </si>
  <si>
    <t>Mikroökonómia</t>
  </si>
  <si>
    <t>12.</t>
  </si>
  <si>
    <t>GGTKG22MTC</t>
  </si>
  <si>
    <t>Makroökonómia</t>
  </si>
  <si>
    <t>13.</t>
  </si>
  <si>
    <t>GSVVG11MTC</t>
  </si>
  <si>
    <t>Vállalkozásgazdaságtan</t>
  </si>
  <si>
    <t>14.</t>
  </si>
  <si>
    <t>GVMGS11MTC</t>
  </si>
  <si>
    <t>Gazdaságstatisztika</t>
  </si>
  <si>
    <t>15.</t>
  </si>
  <si>
    <t>GVMMI11MTC</t>
  </si>
  <si>
    <t>Minőségbiztosítás és minőségir. alapjai</t>
  </si>
  <si>
    <t>16.</t>
  </si>
  <si>
    <t>GSVER11MTC</t>
  </si>
  <si>
    <t>Ergonómia</t>
  </si>
  <si>
    <t>17.</t>
  </si>
  <si>
    <t>GGTSZ11MTC</t>
  </si>
  <si>
    <t>C</t>
  </si>
  <si>
    <t>Szakmai törzsanyag</t>
  </si>
  <si>
    <t>C/1</t>
  </si>
  <si>
    <t>Műszaki törzsanyag</t>
  </si>
  <si>
    <t>18.</t>
  </si>
  <si>
    <t>RMKMA11MTC</t>
  </si>
  <si>
    <t>Műszaki ábrázolás</t>
  </si>
  <si>
    <t>19.</t>
  </si>
  <si>
    <t>BGBAM11MTC</t>
  </si>
  <si>
    <t>Általános mérnöki ismeretek</t>
  </si>
  <si>
    <t>20.</t>
  </si>
  <si>
    <t>BAGGA11MTC</t>
  </si>
  <si>
    <t>Gyártástechnológia alapjai</t>
  </si>
  <si>
    <t>21.</t>
  </si>
  <si>
    <t>KMAMT12MTC</t>
  </si>
  <si>
    <t>Méréstechnika</t>
  </si>
  <si>
    <t>22.</t>
  </si>
  <si>
    <t>KMAMT22MTC</t>
  </si>
  <si>
    <t>Méréstechnika labor</t>
  </si>
  <si>
    <t>23.</t>
  </si>
  <si>
    <t>KMEDT11MTC</t>
  </si>
  <si>
    <t>Analóg- és digitális technika</t>
  </si>
  <si>
    <t>24.</t>
  </si>
  <si>
    <t>Adatbázisok</t>
  </si>
  <si>
    <t>25.</t>
  </si>
  <si>
    <t>Adatbázisok labor</t>
  </si>
  <si>
    <t>26.</t>
  </si>
  <si>
    <t>NSTWP11MTC</t>
  </si>
  <si>
    <t>WEB programozás alapjai</t>
  </si>
  <si>
    <t>27.</t>
  </si>
  <si>
    <t>28.</t>
  </si>
  <si>
    <t>RMKKV11MTC</t>
  </si>
  <si>
    <t>Környezetvédelem</t>
  </si>
  <si>
    <t>29.</t>
  </si>
  <si>
    <t>Feldolgozóipar</t>
  </si>
  <si>
    <t>C/2</t>
  </si>
  <si>
    <t>Gazdasági törzsanyag</t>
  </si>
  <si>
    <t>30.</t>
  </si>
  <si>
    <t>GVMMD11MTC</t>
  </si>
  <si>
    <t>Menedzsment alapjai</t>
  </si>
  <si>
    <t>31.</t>
  </si>
  <si>
    <t>GGTAJ11MTC</t>
  </si>
  <si>
    <t>Államigazgatási és jogi ismeretek</t>
  </si>
  <si>
    <t>32.</t>
  </si>
  <si>
    <t>GGTMA11MTC</t>
  </si>
  <si>
    <t>Marketing alapjai</t>
  </si>
  <si>
    <t>33.</t>
  </si>
  <si>
    <t>GGTVP11MTC</t>
  </si>
  <si>
    <t>Vállalkozások pénzügyei</t>
  </si>
  <si>
    <t>34.</t>
  </si>
  <si>
    <t>GGTUK11MTC</t>
  </si>
  <si>
    <t>Üzleti kommunikáció</t>
  </si>
  <si>
    <t>35.</t>
  </si>
  <si>
    <t>GSVIN45MTC</t>
  </si>
  <si>
    <t>Gazdasági informatika</t>
  </si>
  <si>
    <t>36.</t>
  </si>
  <si>
    <t>GSVIN55MTC</t>
  </si>
  <si>
    <t>Gazdasági informatika labor</t>
  </si>
  <si>
    <t>37.</t>
  </si>
  <si>
    <t>GSVCO11MTC</t>
  </si>
  <si>
    <t>Controlling</t>
  </si>
  <si>
    <t>38.</t>
  </si>
  <si>
    <t>GVMTM11MTC</t>
  </si>
  <si>
    <t>Termelésmenedzsment</t>
  </si>
  <si>
    <t>39.</t>
  </si>
  <si>
    <t>GVMSM11MTC</t>
  </si>
  <si>
    <t>Számvitel</t>
  </si>
  <si>
    <t>40.</t>
  </si>
  <si>
    <t>GVMEM11MTC</t>
  </si>
  <si>
    <t>Emberi erőforrás menedzsment</t>
  </si>
  <si>
    <t>D</t>
  </si>
  <si>
    <t>Differenciált tárgyak</t>
  </si>
  <si>
    <t>D/1</t>
  </si>
  <si>
    <t>Választható műszaki modulok</t>
  </si>
  <si>
    <t>41.</t>
  </si>
  <si>
    <t>KVEEN11MTC</t>
  </si>
  <si>
    <t>Energetika</t>
  </si>
  <si>
    <t>42.</t>
  </si>
  <si>
    <t>KHTHT12MTC</t>
  </si>
  <si>
    <t>Híradástechnika</t>
  </si>
  <si>
    <t>43.</t>
  </si>
  <si>
    <t>KHTHT22MTC</t>
  </si>
  <si>
    <t>Híradástechnika labor</t>
  </si>
  <si>
    <t>44.</t>
  </si>
  <si>
    <t>KMAMU12MTC</t>
  </si>
  <si>
    <t>Műszertechnika</t>
  </si>
  <si>
    <t>45.</t>
  </si>
  <si>
    <t>KMAMU22MTC</t>
  </si>
  <si>
    <t>Műszertechnika labor</t>
  </si>
  <si>
    <t>46.</t>
  </si>
  <si>
    <t>KMEOK11MTC</t>
  </si>
  <si>
    <t>Ökologikus műszaki konstrukciók</t>
  </si>
  <si>
    <t>47.</t>
  </si>
  <si>
    <t>Automatizálás</t>
  </si>
  <si>
    <t>48.</t>
  </si>
  <si>
    <t>Automatizálás labor</t>
  </si>
  <si>
    <t>49.</t>
  </si>
  <si>
    <t>GRKST11STC</t>
  </si>
  <si>
    <t>Szoftvertechnológia I.</t>
  </si>
  <si>
    <t>50.</t>
  </si>
  <si>
    <t>GRKST12STC</t>
  </si>
  <si>
    <t>Szoftvertechnológia I. labor</t>
  </si>
  <si>
    <t>51.</t>
  </si>
  <si>
    <t>Szoftvertechnológia II.</t>
  </si>
  <si>
    <t>52.</t>
  </si>
  <si>
    <t>GRKIN11STC</t>
  </si>
  <si>
    <t>Információfeldolgozás</t>
  </si>
  <si>
    <t>53.</t>
  </si>
  <si>
    <t>GRKIN12STC</t>
  </si>
  <si>
    <t>Információfeldolgozás labor</t>
  </si>
  <si>
    <t>54.</t>
  </si>
  <si>
    <t>GRKIF11STC</t>
  </si>
  <si>
    <t>Információfeldolgozás hálózaton</t>
  </si>
  <si>
    <t>55.</t>
  </si>
  <si>
    <t>GRKIF12STC</t>
  </si>
  <si>
    <t>Információfeldolgozás hálózaton labor</t>
  </si>
  <si>
    <t>D/2</t>
  </si>
  <si>
    <t>Választható gazdasági modulok</t>
  </si>
  <si>
    <t>56.</t>
  </si>
  <si>
    <t>GGTPM11MTC</t>
  </si>
  <si>
    <t>Projektmenedzsment</t>
  </si>
  <si>
    <t>57.</t>
  </si>
  <si>
    <t>GGTPF11MTC</t>
  </si>
  <si>
    <t>Projektfinanszírozás</t>
  </si>
  <si>
    <t>58.</t>
  </si>
  <si>
    <t>GGTVV11MTC</t>
  </si>
  <si>
    <t>Válság-és változásmenedzsment</t>
  </si>
  <si>
    <t>59.</t>
  </si>
  <si>
    <t>GGTMK11MTC</t>
  </si>
  <si>
    <t>Marketingkommunikáció</t>
  </si>
  <si>
    <t>60.</t>
  </si>
  <si>
    <t>GGTPK11MTC</t>
  </si>
  <si>
    <t>Piackutatás</t>
  </si>
  <si>
    <t>61.</t>
  </si>
  <si>
    <t>GGTKI11MTC</t>
  </si>
  <si>
    <t>Külkereskedelmi ismeretek</t>
  </si>
  <si>
    <t>62.</t>
  </si>
  <si>
    <t>GGTMT11MTC</t>
  </si>
  <si>
    <t>Menedzsment tréning</t>
  </si>
  <si>
    <t>63.</t>
  </si>
  <si>
    <t>GRKSV11STC</t>
  </si>
  <si>
    <t>Szolgáltatás-orientált vállalat</t>
  </si>
  <si>
    <t>64.</t>
  </si>
  <si>
    <t>GRKDR11STC</t>
  </si>
  <si>
    <t>Döntéstámogató rendszerek</t>
  </si>
  <si>
    <t>65.</t>
  </si>
  <si>
    <t>GRKIR11STC</t>
  </si>
  <si>
    <t>Információs rendszerek modellezése</t>
  </si>
  <si>
    <t>66.</t>
  </si>
  <si>
    <t>GRKPM11STC</t>
  </si>
  <si>
    <t>67.</t>
  </si>
  <si>
    <t>GRKFM11STC</t>
  </si>
  <si>
    <t>Folyamatmenedzsment</t>
  </si>
  <si>
    <t>68.</t>
  </si>
  <si>
    <t>GRKSM11STC</t>
  </si>
  <si>
    <t>Szolgáltatás menedzsment tréning</t>
  </si>
  <si>
    <t>69.</t>
  </si>
  <si>
    <t>XXXSV14MTC</t>
  </si>
  <si>
    <t>Szabadon választható tárgyak I.</t>
  </si>
  <si>
    <t>70.</t>
  </si>
  <si>
    <t>XXXSV24MTC</t>
  </si>
  <si>
    <t>Szabadon választható tárgyak II.</t>
  </si>
  <si>
    <t>71.</t>
  </si>
  <si>
    <t>XXXSV34MTC</t>
  </si>
  <si>
    <t>Szabadon választható tárgyak III.</t>
  </si>
  <si>
    <t>72.</t>
  </si>
  <si>
    <t>XXXSV44MTC</t>
  </si>
  <si>
    <t>Szabadon választható tárgyak IV.</t>
  </si>
  <si>
    <t>73.</t>
  </si>
  <si>
    <t>GXXSD11MTC</t>
  </si>
  <si>
    <t>Szakdolgozat</t>
  </si>
  <si>
    <t>Összes óraszám/összes kredit</t>
  </si>
  <si>
    <t>Vizsga</t>
  </si>
  <si>
    <t>Összes követelmény</t>
  </si>
  <si>
    <t>RMTKE11MTC</t>
  </si>
  <si>
    <t>GSVAB12MTC</t>
  </si>
  <si>
    <t>GSVAB22MTC</t>
  </si>
  <si>
    <t>é</t>
  </si>
  <si>
    <t>vé</t>
  </si>
  <si>
    <t>a</t>
  </si>
  <si>
    <t>Évközi teljesítmény</t>
  </si>
  <si>
    <t>Villamosságtan modul</t>
  </si>
  <si>
    <t>Projektmenedzser - Mérnök üzletkötő modul</t>
  </si>
  <si>
    <t>Projektmenedzser almodul</t>
  </si>
  <si>
    <t>Mérnök-üzletkötő almodul</t>
  </si>
  <si>
    <t>Világgazdaság - Európai Unió</t>
  </si>
  <si>
    <t>Gazdaságföldrajz</t>
  </si>
  <si>
    <t>Pénzügyek alapjai</t>
  </si>
  <si>
    <t>Környezetgazdaságtan</t>
  </si>
  <si>
    <t>Szociológia</t>
  </si>
  <si>
    <t>GGTVL11MTC</t>
  </si>
  <si>
    <t>GSVGF11MTC</t>
  </si>
  <si>
    <t>GGTPU11MTC</t>
  </si>
  <si>
    <t>GGTKO11MTC</t>
  </si>
  <si>
    <t>74.</t>
  </si>
  <si>
    <t>75.</t>
  </si>
  <si>
    <t>76.</t>
  </si>
  <si>
    <t>Kötelezően választható tárgy</t>
  </si>
  <si>
    <t>77.</t>
  </si>
  <si>
    <t>Szabadon választható tárgyak*</t>
  </si>
  <si>
    <t>Ajánlott szabadonválasztható tárgyak</t>
  </si>
  <si>
    <t>kr.</t>
  </si>
  <si>
    <t>Írás és prezentációs készségfejlesztés</t>
  </si>
  <si>
    <t>Tanulás és kutatás módszertan</t>
  </si>
  <si>
    <t>Adatbázis kezelés a marketing, értékesítés és CRM területeken</t>
  </si>
  <si>
    <t>Családi vállalkozások</t>
  </si>
  <si>
    <t>Környezetbarát marketing</t>
  </si>
  <si>
    <t>Többváltozós adatemelmzés</t>
  </si>
  <si>
    <t>Válság és változásmenedzsment</t>
  </si>
  <si>
    <t>Záróvizsga tárgyak</t>
  </si>
  <si>
    <t>I. Komplex gazdasági kérdéssor</t>
  </si>
  <si>
    <t>információ feldolgozás</t>
  </si>
  <si>
    <t>szolgáltatás menedzsment</t>
  </si>
  <si>
    <t>KMAAU22MTC</t>
  </si>
  <si>
    <t>projektmenedzsment és marketingkommunikáció</t>
  </si>
  <si>
    <t>híradástechnika és műszertechnika</t>
  </si>
  <si>
    <t>II. Választott műszaki modul       tárgya</t>
  </si>
  <si>
    <t>III. Választott gazdasági modul     tárgya</t>
  </si>
  <si>
    <t>RTTFD11MTC</t>
  </si>
  <si>
    <t>GRKST22STC</t>
  </si>
  <si>
    <t>RTSTR11MTC</t>
  </si>
  <si>
    <t>Tervezéselmélet</t>
  </si>
  <si>
    <t>KMAAU12MTC</t>
  </si>
  <si>
    <t>Vállalkzásgazdaságtan</t>
  </si>
  <si>
    <t>Szoftvertechnológia modul (AMK)</t>
  </si>
  <si>
    <t>Szolgáltatásmenedzsment modul (AMK)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</si>
</sst>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.0%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trike/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medium"/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medium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 style="thin"/>
      <bottom style="dotted"/>
    </border>
    <border>
      <left style="dotted"/>
      <right style="medium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dotted"/>
    </border>
    <border>
      <left style="medium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medium"/>
      <right style="dotted"/>
      <top style="dotted"/>
      <bottom style="thin"/>
    </border>
    <border>
      <left style="medium"/>
      <right style="dotted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left"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3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57" xfId="0" applyFont="1" applyBorder="1" applyAlignment="1">
      <alignment/>
    </xf>
    <xf numFmtId="0" fontId="5" fillId="33" borderId="59" xfId="0" applyFont="1" applyFill="1" applyBorder="1" applyAlignment="1">
      <alignment horizontal="center"/>
    </xf>
    <xf numFmtId="0" fontId="5" fillId="33" borderId="59" xfId="0" applyFont="1" applyFill="1" applyBorder="1" applyAlignment="1">
      <alignment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0" fontId="5" fillId="33" borderId="62" xfId="0" applyFont="1" applyFill="1" applyBorder="1" applyAlignment="1">
      <alignment/>
    </xf>
    <xf numFmtId="0" fontId="5" fillId="33" borderId="63" xfId="0" applyFont="1" applyFill="1" applyBorder="1" applyAlignment="1">
      <alignment/>
    </xf>
    <xf numFmtId="0" fontId="5" fillId="33" borderId="64" xfId="0" applyFont="1" applyFill="1" applyBorder="1" applyAlignment="1">
      <alignment/>
    </xf>
    <xf numFmtId="0" fontId="5" fillId="33" borderId="65" xfId="0" applyFont="1" applyFill="1" applyBorder="1" applyAlignment="1">
      <alignment/>
    </xf>
    <xf numFmtId="0" fontId="5" fillId="33" borderId="66" xfId="0" applyFont="1" applyFill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5" fillId="0" borderId="69" xfId="0" applyFont="1" applyFill="1" applyBorder="1" applyAlignment="1">
      <alignment horizontal="left"/>
    </xf>
    <xf numFmtId="0" fontId="5" fillId="33" borderId="63" xfId="0" applyFont="1" applyFill="1" applyBorder="1" applyAlignment="1">
      <alignment horizontal="center"/>
    </xf>
    <xf numFmtId="0" fontId="3" fillId="33" borderId="66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3" xfId="0" applyFont="1" applyFill="1" applyBorder="1" applyAlignment="1">
      <alignment horizontal="center"/>
    </xf>
    <xf numFmtId="0" fontId="3" fillId="33" borderId="65" xfId="0" applyFont="1" applyFill="1" applyBorder="1" applyAlignment="1">
      <alignment/>
    </xf>
    <xf numFmtId="0" fontId="3" fillId="0" borderId="71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76" xfId="0" applyFont="1" applyBorder="1" applyAlignment="1">
      <alignment horizontal="center"/>
    </xf>
    <xf numFmtId="0" fontId="5" fillId="0" borderId="77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79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6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5" fillId="33" borderId="59" xfId="0" applyFont="1" applyFill="1" applyBorder="1" applyAlignment="1">
      <alignment/>
    </xf>
    <xf numFmtId="0" fontId="3" fillId="33" borderId="61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4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0" fillId="0" borderId="81" xfId="0" applyBorder="1" applyAlignment="1">
      <alignment/>
    </xf>
    <xf numFmtId="0" fontId="0" fillId="0" borderId="0" xfId="0" applyBorder="1" applyAlignment="1">
      <alignment/>
    </xf>
    <xf numFmtId="0" fontId="0" fillId="0" borderId="82" xfId="0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30" xfId="0" applyFont="1" applyBorder="1" applyAlignment="1">
      <alignment/>
    </xf>
    <xf numFmtId="0" fontId="5" fillId="33" borderId="83" xfId="0" applyFont="1" applyFill="1" applyBorder="1" applyAlignment="1">
      <alignment horizontal="center"/>
    </xf>
    <xf numFmtId="0" fontId="5" fillId="33" borderId="84" xfId="0" applyFont="1" applyFill="1" applyBorder="1" applyAlignment="1">
      <alignment/>
    </xf>
    <xf numFmtId="0" fontId="5" fillId="33" borderId="70" xfId="0" applyFont="1" applyFill="1" applyBorder="1" applyAlignment="1">
      <alignment/>
    </xf>
    <xf numFmtId="0" fontId="5" fillId="33" borderId="85" xfId="0" applyFont="1" applyFill="1" applyBorder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84" xfId="0" applyFont="1" applyFill="1" applyBorder="1" applyAlignment="1">
      <alignment/>
    </xf>
    <xf numFmtId="0" fontId="3" fillId="33" borderId="86" xfId="0" applyFont="1" applyFill="1" applyBorder="1" applyAlignment="1">
      <alignment/>
    </xf>
    <xf numFmtId="0" fontId="3" fillId="33" borderId="87" xfId="0" applyFont="1" applyFill="1" applyBorder="1" applyAlignment="1">
      <alignment/>
    </xf>
    <xf numFmtId="0" fontId="3" fillId="33" borderId="88" xfId="0" applyFont="1" applyFill="1" applyBorder="1" applyAlignment="1">
      <alignment/>
    </xf>
    <xf numFmtId="0" fontId="3" fillId="33" borderId="89" xfId="0" applyFont="1" applyFill="1" applyBorder="1" applyAlignment="1">
      <alignment/>
    </xf>
    <xf numFmtId="0" fontId="3" fillId="33" borderId="85" xfId="0" applyFont="1" applyFill="1" applyBorder="1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84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7" xfId="0" applyFont="1" applyFill="1" applyBorder="1" applyAlignment="1">
      <alignment/>
    </xf>
    <xf numFmtId="0" fontId="5" fillId="0" borderId="88" xfId="0" applyFont="1" applyFill="1" applyBorder="1" applyAlignment="1">
      <alignment/>
    </xf>
    <xf numFmtId="0" fontId="5" fillId="0" borderId="89" xfId="0" applyFont="1" applyFill="1" applyBorder="1" applyAlignment="1">
      <alignment/>
    </xf>
    <xf numFmtId="0" fontId="5" fillId="0" borderId="85" xfId="0" applyFont="1" applyFill="1" applyBorder="1" applyAlignment="1">
      <alignment/>
    </xf>
    <xf numFmtId="0" fontId="5" fillId="0" borderId="9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67" xfId="0" applyFont="1" applyBorder="1" applyAlignment="1">
      <alignment/>
    </xf>
    <xf numFmtId="0" fontId="5" fillId="0" borderId="91" xfId="0" applyFont="1" applyFill="1" applyBorder="1" applyAlignment="1">
      <alignment/>
    </xf>
    <xf numFmtId="0" fontId="3" fillId="0" borderId="46" xfId="0" applyFont="1" applyBorder="1" applyAlignment="1">
      <alignment horizontal="center"/>
    </xf>
    <xf numFmtId="0" fontId="5" fillId="0" borderId="74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5" fillId="0" borderId="76" xfId="0" applyFont="1" applyFill="1" applyBorder="1" applyAlignment="1">
      <alignment/>
    </xf>
    <xf numFmtId="0" fontId="3" fillId="0" borderId="92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3" xfId="0" applyFont="1" applyBorder="1" applyAlignment="1">
      <alignment horizontal="center"/>
    </xf>
    <xf numFmtId="0" fontId="5" fillId="0" borderId="66" xfId="0" applyFont="1" applyBorder="1" applyAlignment="1">
      <alignment/>
    </xf>
    <xf numFmtId="0" fontId="5" fillId="0" borderId="91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6" xfId="0" applyFont="1" applyBorder="1" applyAlignment="1">
      <alignment/>
    </xf>
    <xf numFmtId="0" fontId="5" fillId="33" borderId="92" xfId="0" applyFont="1" applyFill="1" applyBorder="1" applyAlignment="1">
      <alignment/>
    </xf>
    <xf numFmtId="0" fontId="3" fillId="33" borderId="63" xfId="0" applyFont="1" applyFill="1" applyBorder="1" applyAlignment="1">
      <alignment horizontal="center"/>
    </xf>
    <xf numFmtId="0" fontId="3" fillId="0" borderId="92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6" xfId="0" applyFont="1" applyBorder="1" applyAlignment="1">
      <alignment/>
    </xf>
    <xf numFmtId="0" fontId="5" fillId="0" borderId="92" xfId="0" applyFont="1" applyBorder="1" applyAlignment="1">
      <alignment/>
    </xf>
    <xf numFmtId="0" fontId="3" fillId="0" borderId="71" xfId="0" applyFont="1" applyBorder="1" applyAlignment="1">
      <alignment wrapText="1"/>
    </xf>
    <xf numFmtId="0" fontId="3" fillId="0" borderId="48" xfId="0" applyFont="1" applyBorder="1" applyAlignment="1">
      <alignment wrapText="1"/>
    </xf>
    <xf numFmtId="0" fontId="3" fillId="0" borderId="78" xfId="0" applyFont="1" applyBorder="1" applyAlignment="1">
      <alignment wrapText="1"/>
    </xf>
    <xf numFmtId="0" fontId="3" fillId="0" borderId="57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3" fillId="0" borderId="61" xfId="0" applyFont="1" applyBorder="1" applyAlignment="1">
      <alignment wrapText="1"/>
    </xf>
    <xf numFmtId="0" fontId="5" fillId="0" borderId="93" xfId="0" applyFont="1" applyFill="1" applyBorder="1" applyAlignment="1">
      <alignment/>
    </xf>
    <xf numFmtId="0" fontId="5" fillId="0" borderId="94" xfId="0" applyFont="1" applyFill="1" applyBorder="1" applyAlignment="1">
      <alignment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0" fontId="5" fillId="0" borderId="97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3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70" xfId="0" applyFont="1" applyBorder="1" applyAlignment="1">
      <alignment/>
    </xf>
    <xf numFmtId="0" fontId="0" fillId="0" borderId="102" xfId="0" applyBorder="1" applyAlignment="1">
      <alignment/>
    </xf>
    <xf numFmtId="0" fontId="0" fillId="0" borderId="103" xfId="0" applyBorder="1" applyAlignment="1">
      <alignment/>
    </xf>
    <xf numFmtId="0" fontId="5" fillId="0" borderId="104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105" xfId="0" applyFont="1" applyBorder="1" applyAlignment="1">
      <alignment/>
    </xf>
    <xf numFmtId="0" fontId="3" fillId="0" borderId="106" xfId="0" applyFont="1" applyBorder="1" applyAlignment="1">
      <alignment/>
    </xf>
    <xf numFmtId="0" fontId="3" fillId="0" borderId="107" xfId="0" applyFont="1" applyBorder="1" applyAlignment="1">
      <alignment/>
    </xf>
    <xf numFmtId="0" fontId="3" fillId="0" borderId="108" xfId="0" applyFont="1" applyBorder="1" applyAlignment="1">
      <alignment/>
    </xf>
    <xf numFmtId="0" fontId="3" fillId="0" borderId="109" xfId="0" applyFont="1" applyBorder="1" applyAlignment="1">
      <alignment/>
    </xf>
    <xf numFmtId="0" fontId="0" fillId="0" borderId="105" xfId="0" applyBorder="1" applyAlignment="1">
      <alignment/>
    </xf>
    <xf numFmtId="0" fontId="3" fillId="0" borderId="46" xfId="0" applyFont="1" applyFill="1" applyBorder="1" applyAlignment="1">
      <alignment horizontal="center"/>
    </xf>
    <xf numFmtId="0" fontId="3" fillId="0" borderId="53" xfId="0" applyFont="1" applyFill="1" applyBorder="1" applyAlignment="1">
      <alignment/>
    </xf>
    <xf numFmtId="0" fontId="3" fillId="0" borderId="78" xfId="0" applyFont="1" applyBorder="1" applyAlignment="1">
      <alignment/>
    </xf>
    <xf numFmtId="0" fontId="3" fillId="0" borderId="80" xfId="0" applyFont="1" applyBorder="1" applyAlignment="1">
      <alignment/>
    </xf>
    <xf numFmtId="0" fontId="3" fillId="0" borderId="110" xfId="0" applyFont="1" applyFill="1" applyBorder="1" applyAlignment="1">
      <alignment horizontal="center"/>
    </xf>
    <xf numFmtId="0" fontId="5" fillId="0" borderId="47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71" xfId="0" applyFont="1" applyBorder="1" applyAlignment="1">
      <alignment/>
    </xf>
    <xf numFmtId="0" fontId="3" fillId="0" borderId="73" xfId="0" applyFont="1" applyBorder="1" applyAlignment="1">
      <alignment/>
    </xf>
    <xf numFmtId="0" fontId="3" fillId="0" borderId="92" xfId="0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5" fillId="0" borderId="95" xfId="0" applyFont="1" applyFill="1" applyBorder="1" applyAlignment="1">
      <alignment/>
    </xf>
    <xf numFmtId="0" fontId="3" fillId="0" borderId="111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3" fillId="0" borderId="113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3" fillId="0" borderId="114" xfId="0" applyFont="1" applyBorder="1" applyAlignment="1">
      <alignment/>
    </xf>
    <xf numFmtId="0" fontId="3" fillId="0" borderId="115" xfId="0" applyFont="1" applyBorder="1" applyAlignment="1">
      <alignment/>
    </xf>
    <xf numFmtId="0" fontId="3" fillId="0" borderId="116" xfId="0" applyFont="1" applyBorder="1" applyAlignment="1">
      <alignment/>
    </xf>
    <xf numFmtId="0" fontId="3" fillId="0" borderId="117" xfId="0" applyFont="1" applyBorder="1" applyAlignment="1">
      <alignment/>
    </xf>
    <xf numFmtId="0" fontId="3" fillId="0" borderId="116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3" fillId="0" borderId="118" xfId="0" applyFont="1" applyBorder="1" applyAlignment="1">
      <alignment/>
    </xf>
    <xf numFmtId="0" fontId="5" fillId="0" borderId="75" xfId="0" applyFont="1" applyBorder="1" applyAlignment="1">
      <alignment/>
    </xf>
    <xf numFmtId="0" fontId="3" fillId="33" borderId="119" xfId="0" applyFont="1" applyFill="1" applyBorder="1" applyAlignment="1">
      <alignment/>
    </xf>
    <xf numFmtId="0" fontId="5" fillId="0" borderId="119" xfId="0" applyFont="1" applyFill="1" applyBorder="1" applyAlignment="1">
      <alignment/>
    </xf>
    <xf numFmtId="0" fontId="3" fillId="0" borderId="120" xfId="0" applyFont="1" applyBorder="1" applyAlignment="1">
      <alignment/>
    </xf>
    <xf numFmtId="0" fontId="5" fillId="0" borderId="70" xfId="0" applyFont="1" applyBorder="1" applyAlignment="1">
      <alignment/>
    </xf>
    <xf numFmtId="0" fontId="3" fillId="0" borderId="121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122" xfId="0" applyFont="1" applyBorder="1" applyAlignment="1">
      <alignment/>
    </xf>
    <xf numFmtId="0" fontId="5" fillId="0" borderId="123" xfId="0" applyFont="1" applyBorder="1" applyAlignment="1">
      <alignment/>
    </xf>
    <xf numFmtId="0" fontId="3" fillId="0" borderId="118" xfId="0" applyFont="1" applyBorder="1" applyAlignment="1">
      <alignment/>
    </xf>
    <xf numFmtId="0" fontId="3" fillId="0" borderId="75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70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79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92" xfId="0" applyFont="1" applyBorder="1" applyAlignment="1">
      <alignment horizontal="center" vertical="center"/>
    </xf>
    <xf numFmtId="0" fontId="3" fillId="0" borderId="92" xfId="0" applyFont="1" applyFill="1" applyBorder="1" applyAlignment="1">
      <alignment horizontal="left" indent="3"/>
    </xf>
    <xf numFmtId="0" fontId="3" fillId="0" borderId="9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left" wrapText="1" indent="3"/>
    </xf>
    <xf numFmtId="0" fontId="3" fillId="0" borderId="92" xfId="0" applyFont="1" applyBorder="1" applyAlignment="1">
      <alignment horizontal="center" vertical="center"/>
    </xf>
    <xf numFmtId="0" fontId="10" fillId="0" borderId="92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60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124" xfId="0" applyFont="1" applyBorder="1" applyAlignment="1">
      <alignment/>
    </xf>
    <xf numFmtId="0" fontId="5" fillId="0" borderId="125" xfId="0" applyFont="1" applyBorder="1" applyAlignment="1">
      <alignment/>
    </xf>
    <xf numFmtId="0" fontId="15" fillId="0" borderId="28" xfId="0" applyFont="1" applyBorder="1" applyAlignment="1">
      <alignment horizontal="center"/>
    </xf>
    <xf numFmtId="0" fontId="5" fillId="0" borderId="126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5" fillId="33" borderId="127" xfId="0" applyFont="1" applyFill="1" applyBorder="1" applyAlignment="1">
      <alignment/>
    </xf>
    <xf numFmtId="0" fontId="4" fillId="0" borderId="114" xfId="0" applyFont="1" applyBorder="1" applyAlignment="1">
      <alignment/>
    </xf>
    <xf numFmtId="0" fontId="5" fillId="0" borderId="12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3" fillId="0" borderId="129" xfId="0" applyFont="1" applyBorder="1" applyAlignment="1">
      <alignment/>
    </xf>
    <xf numFmtId="0" fontId="3" fillId="0" borderId="85" xfId="0" applyFont="1" applyBorder="1" applyAlignment="1">
      <alignment/>
    </xf>
    <xf numFmtId="0" fontId="5" fillId="0" borderId="59" xfId="0" applyFont="1" applyBorder="1" applyAlignment="1">
      <alignment/>
    </xf>
    <xf numFmtId="0" fontId="4" fillId="0" borderId="66" xfId="0" applyFont="1" applyBorder="1" applyAlignment="1">
      <alignment/>
    </xf>
    <xf numFmtId="0" fontId="5" fillId="33" borderId="59" xfId="0" applyFont="1" applyFill="1" applyBorder="1" applyAlignment="1">
      <alignment/>
    </xf>
    <xf numFmtId="0" fontId="4" fillId="33" borderId="66" xfId="0" applyFont="1" applyFill="1" applyBorder="1" applyAlignment="1">
      <alignment/>
    </xf>
    <xf numFmtId="0" fontId="5" fillId="0" borderId="128" xfId="0" applyFont="1" applyFill="1" applyBorder="1" applyAlignment="1">
      <alignment horizontal="center"/>
    </xf>
    <xf numFmtId="0" fontId="5" fillId="0" borderId="130" xfId="0" applyFont="1" applyFill="1" applyBorder="1" applyAlignment="1">
      <alignment horizontal="center"/>
    </xf>
    <xf numFmtId="0" fontId="5" fillId="0" borderId="99" xfId="0" applyFont="1" applyFill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3" fillId="0" borderId="92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31" xfId="0" applyFont="1" applyBorder="1" applyAlignment="1">
      <alignment horizontal="center"/>
    </xf>
    <xf numFmtId="0" fontId="0" fillId="0" borderId="131" xfId="0" applyBorder="1" applyAlignment="1">
      <alignment/>
    </xf>
    <xf numFmtId="0" fontId="0" fillId="0" borderId="130" xfId="0" applyBorder="1" applyAlignment="1">
      <alignment horizontal="center"/>
    </xf>
    <xf numFmtId="0" fontId="0" fillId="0" borderId="99" xfId="0" applyBorder="1" applyAlignment="1">
      <alignment horizontal="center"/>
    </xf>
    <xf numFmtId="0" fontId="5" fillId="0" borderId="9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4"/>
  <sheetViews>
    <sheetView tabSelected="1" zoomScalePageLayoutView="0" workbookViewId="0" topLeftCell="A53">
      <selection activeCell="AD84" sqref="AD84:AE84"/>
    </sheetView>
  </sheetViews>
  <sheetFormatPr defaultColWidth="9.140625" defaultRowHeight="12.75"/>
  <cols>
    <col min="1" max="1" width="4.421875" style="0" customWidth="1"/>
    <col min="2" max="2" width="13.00390625" style="0" customWidth="1"/>
    <col min="3" max="3" width="28.28125" style="0" customWidth="1"/>
    <col min="4" max="4" width="5.421875" style="0" customWidth="1"/>
    <col min="5" max="5" width="5.140625" style="0" customWidth="1"/>
    <col min="6" max="7" width="2.8515625" style="0" customWidth="1"/>
    <col min="8" max="8" width="2.7109375" style="0" customWidth="1"/>
    <col min="9" max="9" width="2.57421875" style="0" customWidth="1"/>
    <col min="10" max="12" width="2.7109375" style="0" customWidth="1"/>
    <col min="13" max="15" width="2.8515625" style="0" customWidth="1"/>
    <col min="16" max="16" width="2.57421875" style="0" customWidth="1"/>
    <col min="17" max="17" width="2.7109375" style="0" customWidth="1"/>
    <col min="18" max="20" width="2.57421875" style="0" customWidth="1"/>
    <col min="21" max="22" width="2.421875" style="0" customWidth="1"/>
    <col min="23" max="24" width="2.57421875" style="0" customWidth="1"/>
    <col min="25" max="26" width="2.7109375" style="0" customWidth="1"/>
    <col min="27" max="27" width="2.8515625" style="0" customWidth="1"/>
    <col min="28" max="28" width="2.421875" style="0" customWidth="1"/>
    <col min="29" max="29" width="2.7109375" style="0" customWidth="1"/>
    <col min="30" max="30" width="2.8515625" style="0" customWidth="1"/>
    <col min="31" max="31" width="21.140625" style="0" bestFit="1" customWidth="1"/>
  </cols>
  <sheetData>
    <row r="1" spans="3:31" ht="12.75">
      <c r="C1" s="292" t="s">
        <v>0</v>
      </c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spans="3:31" ht="12.75">
      <c r="C2" s="292" t="s">
        <v>1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</row>
    <row r="3" spans="3:31" ht="13.5" thickBot="1">
      <c r="C3" s="294" t="s">
        <v>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</row>
    <row r="4" spans="1:31" s="6" customFormat="1" ht="12" customHeight="1" thickBot="1">
      <c r="A4" s="1"/>
      <c r="B4" s="1"/>
      <c r="C4" s="1"/>
      <c r="D4" s="2" t="s">
        <v>3</v>
      </c>
      <c r="E4" s="3"/>
      <c r="F4" s="274" t="s">
        <v>4</v>
      </c>
      <c r="G4" s="296"/>
      <c r="H4" s="296"/>
      <c r="I4" s="296"/>
      <c r="J4" s="296"/>
      <c r="K4" s="297"/>
      <c r="L4" s="274" t="s">
        <v>5</v>
      </c>
      <c r="M4" s="285"/>
      <c r="N4" s="285"/>
      <c r="O4" s="285"/>
      <c r="P4" s="285"/>
      <c r="Q4" s="275"/>
      <c r="R4" s="274" t="s">
        <v>6</v>
      </c>
      <c r="S4" s="285"/>
      <c r="T4" s="285"/>
      <c r="U4" s="285"/>
      <c r="V4" s="285"/>
      <c r="W4" s="275"/>
      <c r="X4" s="282" t="s">
        <v>7</v>
      </c>
      <c r="Y4" s="283"/>
      <c r="Z4" s="283"/>
      <c r="AA4" s="283"/>
      <c r="AB4" s="283"/>
      <c r="AC4" s="284"/>
      <c r="AD4" s="4"/>
      <c r="AE4" s="5" t="s">
        <v>8</v>
      </c>
    </row>
    <row r="5" spans="1:31" s="11" customFormat="1" ht="11.25" customHeight="1" thickBot="1">
      <c r="A5" s="7"/>
      <c r="B5" s="8" t="s">
        <v>9</v>
      </c>
      <c r="C5" s="8" t="s">
        <v>10</v>
      </c>
      <c r="D5" s="8" t="s">
        <v>11</v>
      </c>
      <c r="E5" s="8" t="s">
        <v>12</v>
      </c>
      <c r="F5" s="274" t="s">
        <v>13</v>
      </c>
      <c r="G5" s="275"/>
      <c r="H5" s="274" t="s">
        <v>14</v>
      </c>
      <c r="I5" s="275"/>
      <c r="J5" s="274" t="s">
        <v>15</v>
      </c>
      <c r="K5" s="275"/>
      <c r="L5" s="274" t="s">
        <v>13</v>
      </c>
      <c r="M5" s="275"/>
      <c r="N5" s="274" t="s">
        <v>14</v>
      </c>
      <c r="O5" s="275"/>
      <c r="P5" s="274" t="s">
        <v>15</v>
      </c>
      <c r="Q5" s="275"/>
      <c r="R5" s="274" t="s">
        <v>13</v>
      </c>
      <c r="S5" s="275"/>
      <c r="T5" s="274" t="s">
        <v>14</v>
      </c>
      <c r="U5" s="275"/>
      <c r="V5" s="274" t="s">
        <v>15</v>
      </c>
      <c r="W5" s="275"/>
      <c r="X5" s="274" t="s">
        <v>13</v>
      </c>
      <c r="Y5" s="275"/>
      <c r="Z5" s="274" t="s">
        <v>14</v>
      </c>
      <c r="AA5" s="275"/>
      <c r="AB5" s="274" t="s">
        <v>15</v>
      </c>
      <c r="AC5" s="275"/>
      <c r="AD5" s="9"/>
      <c r="AE5" s="10" t="s">
        <v>16</v>
      </c>
    </row>
    <row r="6" spans="1:31" s="6" customFormat="1" ht="11.25">
      <c r="A6" s="12"/>
      <c r="B6" s="12"/>
      <c r="C6" s="12"/>
      <c r="D6" s="13" t="s">
        <v>17</v>
      </c>
      <c r="E6" s="12"/>
      <c r="F6" s="14" t="s">
        <v>18</v>
      </c>
      <c r="G6" s="15" t="s">
        <v>19</v>
      </c>
      <c r="H6" s="16" t="s">
        <v>18</v>
      </c>
      <c r="I6" s="15" t="s">
        <v>19</v>
      </c>
      <c r="J6" s="16" t="s">
        <v>20</v>
      </c>
      <c r="K6" s="17" t="s">
        <v>19</v>
      </c>
      <c r="L6" s="16" t="s">
        <v>18</v>
      </c>
      <c r="M6" s="15" t="s">
        <v>19</v>
      </c>
      <c r="N6" s="18" t="s">
        <v>18</v>
      </c>
      <c r="O6" s="15" t="s">
        <v>19</v>
      </c>
      <c r="P6" s="16" t="s">
        <v>20</v>
      </c>
      <c r="Q6" s="17" t="s">
        <v>19</v>
      </c>
      <c r="R6" s="16" t="s">
        <v>18</v>
      </c>
      <c r="S6" s="15" t="s">
        <v>19</v>
      </c>
      <c r="T6" s="16" t="s">
        <v>18</v>
      </c>
      <c r="U6" s="15" t="s">
        <v>19</v>
      </c>
      <c r="V6" s="16" t="s">
        <v>20</v>
      </c>
      <c r="W6" s="17" t="s">
        <v>19</v>
      </c>
      <c r="X6" s="16" t="s">
        <v>18</v>
      </c>
      <c r="Y6" s="15" t="s">
        <v>19</v>
      </c>
      <c r="Z6" s="16" t="s">
        <v>18</v>
      </c>
      <c r="AA6" s="15" t="s">
        <v>19</v>
      </c>
      <c r="AB6" s="16" t="s">
        <v>20</v>
      </c>
      <c r="AC6" s="17" t="s">
        <v>19</v>
      </c>
      <c r="AD6" s="19"/>
      <c r="AE6" s="20"/>
    </row>
    <row r="7" spans="2:31" ht="12.75" customHeight="1" hidden="1">
      <c r="B7" s="21"/>
      <c r="C7" s="22"/>
      <c r="D7" s="22"/>
      <c r="E7" s="22"/>
      <c r="F7" s="23"/>
      <c r="G7" s="24"/>
      <c r="H7" s="25"/>
      <c r="I7" s="24"/>
      <c r="J7" s="25"/>
      <c r="K7" s="26"/>
      <c r="L7" s="27"/>
      <c r="M7" s="28"/>
      <c r="N7" s="29"/>
      <c r="O7" s="28"/>
      <c r="P7" s="23"/>
      <c r="Q7" s="26"/>
      <c r="R7" s="25"/>
      <c r="S7" s="24"/>
      <c r="T7" s="25"/>
      <c r="U7" s="24"/>
      <c r="V7" s="25"/>
      <c r="W7" s="26"/>
      <c r="X7" s="25"/>
      <c r="Y7" s="24"/>
      <c r="Z7" s="25"/>
      <c r="AA7" s="24"/>
      <c r="AB7" s="25"/>
      <c r="AC7" s="26"/>
      <c r="AD7" s="30"/>
      <c r="AE7" s="31"/>
    </row>
    <row r="8" spans="1:31" s="40" customFormat="1" ht="11.25">
      <c r="A8" s="32" t="s">
        <v>21</v>
      </c>
      <c r="B8" s="33" t="s">
        <v>22</v>
      </c>
      <c r="C8" s="34"/>
      <c r="D8" s="35">
        <f>SUM(D9:D18)</f>
        <v>86</v>
      </c>
      <c r="E8" s="35">
        <f>SUM(E9:E18)</f>
        <v>40</v>
      </c>
      <c r="F8" s="36">
        <f>SUM(F9:F18)</f>
        <v>16</v>
      </c>
      <c r="G8" s="37"/>
      <c r="H8" s="36">
        <f>SUM(H9:H18)</f>
        <v>28</v>
      </c>
      <c r="I8" s="37"/>
      <c r="J8" s="36">
        <f>SUM(J9:J18)</f>
        <v>20</v>
      </c>
      <c r="K8" s="38"/>
      <c r="L8" s="36">
        <f>SUM(L9:L18)</f>
        <v>22</v>
      </c>
      <c r="M8" s="37"/>
      <c r="N8" s="39">
        <f>SUM(N9:N18)</f>
        <v>0</v>
      </c>
      <c r="O8" s="37"/>
      <c r="P8" s="39">
        <f>SUM(P9:P18)</f>
        <v>0</v>
      </c>
      <c r="Q8" s="38"/>
      <c r="R8" s="36">
        <f>SUM(R9:R18)</f>
        <v>0</v>
      </c>
      <c r="S8" s="37"/>
      <c r="T8" s="36">
        <f>SUM(T9:T18)</f>
        <v>0</v>
      </c>
      <c r="U8" s="37"/>
      <c r="V8" s="36">
        <f>SUM(V9:V18)</f>
        <v>0</v>
      </c>
      <c r="W8" s="38"/>
      <c r="X8" s="36">
        <f>SUM(X9:X18)</f>
        <v>0</v>
      </c>
      <c r="Y8" s="37"/>
      <c r="Z8" s="36">
        <f>SUM(Z9:Z18)</f>
        <v>0</v>
      </c>
      <c r="AA8" s="37"/>
      <c r="AB8" s="36">
        <f>SUM(AB9:AB18)</f>
        <v>0</v>
      </c>
      <c r="AC8" s="38"/>
      <c r="AD8" s="272"/>
      <c r="AE8" s="273"/>
    </row>
    <row r="9" spans="1:31" s="40" customFormat="1" ht="11.25">
      <c r="A9" s="41" t="s">
        <v>4</v>
      </c>
      <c r="B9" s="42" t="s">
        <v>23</v>
      </c>
      <c r="C9" s="43" t="s">
        <v>24</v>
      </c>
      <c r="D9" s="43">
        <f>SUM(F9,H9,J9,L9,N9,P9,R9,T9,V9,X9,Z9,AB9)</f>
        <v>10</v>
      </c>
      <c r="E9" s="43">
        <v>6</v>
      </c>
      <c r="F9" s="44">
        <v>10</v>
      </c>
      <c r="G9" s="45" t="s">
        <v>25</v>
      </c>
      <c r="H9" s="44"/>
      <c r="I9" s="46"/>
      <c r="J9" s="44"/>
      <c r="K9" s="47"/>
      <c r="L9" s="44"/>
      <c r="M9" s="46"/>
      <c r="N9" s="48"/>
      <c r="O9" s="46"/>
      <c r="P9" s="48"/>
      <c r="Q9" s="47"/>
      <c r="R9" s="44"/>
      <c r="S9" s="46"/>
      <c r="T9" s="44"/>
      <c r="U9" s="46"/>
      <c r="V9" s="44"/>
      <c r="W9" s="47"/>
      <c r="X9" s="44"/>
      <c r="Y9" s="46"/>
      <c r="Z9" s="44"/>
      <c r="AA9" s="46"/>
      <c r="AB9" s="44"/>
      <c r="AC9" s="47"/>
      <c r="AD9" s="276"/>
      <c r="AE9" s="277"/>
    </row>
    <row r="10" spans="1:31" s="40" customFormat="1" ht="11.25">
      <c r="A10" s="49" t="s">
        <v>5</v>
      </c>
      <c r="B10" s="50" t="s">
        <v>26</v>
      </c>
      <c r="C10" s="51" t="s">
        <v>27</v>
      </c>
      <c r="D10" s="51">
        <f>SUM(F10,H10,J10,L10,N10,P10,R10,T10,V10,X10,Z10,AB10)</f>
        <v>10</v>
      </c>
      <c r="E10" s="51">
        <v>6</v>
      </c>
      <c r="F10" s="52"/>
      <c r="G10" s="53"/>
      <c r="H10" s="52">
        <v>10</v>
      </c>
      <c r="I10" s="53" t="s">
        <v>25</v>
      </c>
      <c r="J10" s="52"/>
      <c r="K10" s="54"/>
      <c r="L10" s="52"/>
      <c r="M10" s="55"/>
      <c r="N10" s="56"/>
      <c r="O10" s="55"/>
      <c r="P10" s="56"/>
      <c r="Q10" s="54"/>
      <c r="R10" s="52"/>
      <c r="S10" s="55"/>
      <c r="T10" s="52"/>
      <c r="U10" s="55"/>
      <c r="V10" s="52"/>
      <c r="W10" s="54"/>
      <c r="X10" s="52"/>
      <c r="Y10" s="55"/>
      <c r="Z10" s="52"/>
      <c r="AA10" s="55"/>
      <c r="AB10" s="52"/>
      <c r="AC10" s="54"/>
      <c r="AD10" s="239" t="s">
        <v>4</v>
      </c>
      <c r="AE10" s="237" t="s">
        <v>24</v>
      </c>
    </row>
    <row r="11" spans="1:31" s="40" customFormat="1" ht="11.25">
      <c r="A11" s="49" t="s">
        <v>6</v>
      </c>
      <c r="B11" s="57" t="s">
        <v>28</v>
      </c>
      <c r="C11" s="51" t="s">
        <v>29</v>
      </c>
      <c r="D11" s="51">
        <f>SUM(F11,H11,J11,L11,N11,P11,R11,T11,V11,X11,Z11,AB11)</f>
        <v>8</v>
      </c>
      <c r="E11" s="51">
        <v>3</v>
      </c>
      <c r="F11" s="52"/>
      <c r="G11" s="53"/>
      <c r="H11" s="52"/>
      <c r="I11" s="53"/>
      <c r="J11" s="52"/>
      <c r="K11" s="54"/>
      <c r="L11" s="52">
        <v>8</v>
      </c>
      <c r="M11" s="53" t="s">
        <v>25</v>
      </c>
      <c r="N11" s="56"/>
      <c r="O11" s="55"/>
      <c r="P11" s="56"/>
      <c r="Q11" s="54"/>
      <c r="R11" s="52"/>
      <c r="S11" s="55"/>
      <c r="T11" s="52"/>
      <c r="U11" s="55"/>
      <c r="V11" s="52"/>
      <c r="W11" s="54"/>
      <c r="X11" s="52"/>
      <c r="Y11" s="55"/>
      <c r="Z11" s="52"/>
      <c r="AA11" s="55"/>
      <c r="AB11" s="52"/>
      <c r="AC11" s="54"/>
      <c r="AD11" s="239" t="s">
        <v>4</v>
      </c>
      <c r="AE11" s="237" t="s">
        <v>24</v>
      </c>
    </row>
    <row r="12" spans="1:31" s="40" customFormat="1" ht="11.25">
      <c r="A12" s="49" t="s">
        <v>7</v>
      </c>
      <c r="B12" s="57" t="s">
        <v>245</v>
      </c>
      <c r="C12" s="51" t="s">
        <v>30</v>
      </c>
      <c r="D12" s="51">
        <f>SUM(F12,H12,J12,L12,N12,P12,R12,T12,V12,X12,Z12,AB12)</f>
        <v>6</v>
      </c>
      <c r="E12" s="51">
        <v>3</v>
      </c>
      <c r="F12" s="52"/>
      <c r="G12" s="55"/>
      <c r="H12" s="52"/>
      <c r="I12" s="53"/>
      <c r="J12" s="52"/>
      <c r="K12" s="54"/>
      <c r="L12" s="52">
        <v>6</v>
      </c>
      <c r="M12" s="53" t="s">
        <v>25</v>
      </c>
      <c r="N12" s="56"/>
      <c r="O12" s="55"/>
      <c r="P12" s="56"/>
      <c r="Q12" s="54"/>
      <c r="R12" s="52"/>
      <c r="S12" s="55"/>
      <c r="T12" s="52"/>
      <c r="U12" s="55"/>
      <c r="V12" s="52"/>
      <c r="W12" s="54"/>
      <c r="X12" s="52"/>
      <c r="Y12" s="55"/>
      <c r="Z12" s="52"/>
      <c r="AA12" s="55"/>
      <c r="AB12" s="52"/>
      <c r="AC12" s="54"/>
      <c r="AD12" s="239"/>
      <c r="AE12" s="237"/>
    </row>
    <row r="13" spans="1:31" s="40" customFormat="1" ht="11.25">
      <c r="A13" s="49" t="s">
        <v>31</v>
      </c>
      <c r="B13" s="57" t="s">
        <v>32</v>
      </c>
      <c r="C13" s="51" t="s">
        <v>33</v>
      </c>
      <c r="D13" s="51">
        <f>SUM(F13,H13,J13,L13,N13,P13,R13,T13,V13,X13,Z13,AB13)</f>
        <v>6</v>
      </c>
      <c r="E13" s="51">
        <v>4</v>
      </c>
      <c r="F13" s="52"/>
      <c r="G13" s="55"/>
      <c r="H13" s="52">
        <v>6</v>
      </c>
      <c r="I13" s="53" t="s">
        <v>248</v>
      </c>
      <c r="J13" s="52"/>
      <c r="K13" s="54"/>
      <c r="L13" s="52"/>
      <c r="M13" s="55"/>
      <c r="N13" s="56"/>
      <c r="O13" s="55"/>
      <c r="P13" s="56"/>
      <c r="Q13" s="54"/>
      <c r="R13" s="52"/>
      <c r="S13" s="55"/>
      <c r="T13" s="52"/>
      <c r="U13" s="55"/>
      <c r="V13" s="52"/>
      <c r="W13" s="54"/>
      <c r="X13" s="52"/>
      <c r="Y13" s="55"/>
      <c r="Z13" s="52"/>
      <c r="AA13" s="55"/>
      <c r="AB13" s="52"/>
      <c r="AC13" s="54"/>
      <c r="AD13" s="239"/>
      <c r="AE13" s="237"/>
    </row>
    <row r="14" spans="1:31" s="40" customFormat="1" ht="11.25">
      <c r="A14" s="49" t="s">
        <v>34</v>
      </c>
      <c r="B14" s="57" t="s">
        <v>35</v>
      </c>
      <c r="C14" s="51" t="s">
        <v>36</v>
      </c>
      <c r="D14" s="51">
        <f>SUM(H14,J14,L14,N14,P14,R14,T14,V14,X14,Z14,AB14,F14)</f>
        <v>6</v>
      </c>
      <c r="E14" s="51">
        <v>4</v>
      </c>
      <c r="F14" s="52"/>
      <c r="G14" s="55"/>
      <c r="H14" s="52">
        <v>6</v>
      </c>
      <c r="I14" s="53" t="s">
        <v>25</v>
      </c>
      <c r="J14" s="52"/>
      <c r="K14" s="54"/>
      <c r="L14" s="52"/>
      <c r="M14" s="53"/>
      <c r="N14" s="56"/>
      <c r="O14" s="55"/>
      <c r="P14" s="56"/>
      <c r="Q14" s="54"/>
      <c r="R14" s="52"/>
      <c r="S14" s="55"/>
      <c r="T14" s="52"/>
      <c r="U14" s="55"/>
      <c r="V14" s="52"/>
      <c r="W14" s="54"/>
      <c r="X14" s="52"/>
      <c r="Y14" s="55"/>
      <c r="Z14" s="52"/>
      <c r="AA14" s="55"/>
      <c r="AB14" s="52"/>
      <c r="AC14" s="54"/>
      <c r="AD14" s="239"/>
      <c r="AE14" s="237"/>
    </row>
    <row r="15" spans="1:31" s="40" customFormat="1" ht="11.25">
      <c r="A15" s="49" t="s">
        <v>37</v>
      </c>
      <c r="B15" s="57" t="s">
        <v>38</v>
      </c>
      <c r="C15" s="51" t="s">
        <v>39</v>
      </c>
      <c r="D15" s="51">
        <f>SUM(F15,H15,J15,L15,N15,P15,R15,T15,V15,X15,Z15,AB15)</f>
        <v>8</v>
      </c>
      <c r="E15" s="51">
        <v>5</v>
      </c>
      <c r="F15" s="52"/>
      <c r="G15" s="55"/>
      <c r="H15" s="52"/>
      <c r="I15" s="53"/>
      <c r="J15" s="52"/>
      <c r="K15" s="54"/>
      <c r="L15" s="52">
        <v>8</v>
      </c>
      <c r="M15" s="53" t="s">
        <v>25</v>
      </c>
      <c r="N15" s="56"/>
      <c r="O15" s="53"/>
      <c r="P15" s="56"/>
      <c r="Q15" s="54"/>
      <c r="R15" s="52"/>
      <c r="S15" s="55"/>
      <c r="T15" s="52"/>
      <c r="U15" s="55"/>
      <c r="V15" s="52"/>
      <c r="W15" s="54"/>
      <c r="X15" s="52"/>
      <c r="Y15" s="55"/>
      <c r="Z15" s="52"/>
      <c r="AA15" s="55"/>
      <c r="AB15" s="52"/>
      <c r="AC15" s="54"/>
      <c r="AD15" s="239"/>
      <c r="AE15" s="237"/>
    </row>
    <row r="16" spans="1:31" s="40" customFormat="1" ht="11.25">
      <c r="A16" s="49" t="s">
        <v>40</v>
      </c>
      <c r="B16" s="58" t="s">
        <v>41</v>
      </c>
      <c r="C16" s="51" t="s">
        <v>42</v>
      </c>
      <c r="D16" s="51">
        <f>SUM(F16,H16,J16,L16,N16,P16,R16,T16,V16,X16,Z16,AB16)</f>
        <v>6</v>
      </c>
      <c r="E16" s="51">
        <v>3</v>
      </c>
      <c r="F16" s="52">
        <v>6</v>
      </c>
      <c r="G16" s="55" t="s">
        <v>25</v>
      </c>
      <c r="H16" s="52"/>
      <c r="I16" s="53"/>
      <c r="J16" s="52"/>
      <c r="K16" s="54"/>
      <c r="L16" s="52"/>
      <c r="M16" s="53"/>
      <c r="N16" s="56"/>
      <c r="O16" s="55"/>
      <c r="P16" s="56"/>
      <c r="Q16" s="54"/>
      <c r="R16" s="52"/>
      <c r="S16" s="55"/>
      <c r="T16" s="52"/>
      <c r="U16" s="55"/>
      <c r="V16" s="52"/>
      <c r="W16" s="54"/>
      <c r="X16" s="52"/>
      <c r="Y16" s="55"/>
      <c r="Z16" s="52"/>
      <c r="AA16" s="55"/>
      <c r="AB16" s="52"/>
      <c r="AC16" s="54"/>
      <c r="AD16" s="239"/>
      <c r="AE16" s="237"/>
    </row>
    <row r="17" spans="1:31" s="40" customFormat="1" ht="11.25">
      <c r="A17" s="49" t="s">
        <v>43</v>
      </c>
      <c r="B17" s="58" t="s">
        <v>44</v>
      </c>
      <c r="C17" s="51" t="s">
        <v>45</v>
      </c>
      <c r="D17" s="51">
        <f>SUM(F17,H17,J17,L17,N17,P17,R17,T17,V17,X17,Z17,AB17)</f>
        <v>6</v>
      </c>
      <c r="E17" s="51">
        <v>3</v>
      </c>
      <c r="F17" s="52"/>
      <c r="G17" s="55"/>
      <c r="H17" s="52">
        <v>6</v>
      </c>
      <c r="I17" s="55" t="s">
        <v>25</v>
      </c>
      <c r="J17" s="52"/>
      <c r="K17" s="54"/>
      <c r="L17" s="52"/>
      <c r="M17" s="53"/>
      <c r="N17" s="56"/>
      <c r="O17" s="55"/>
      <c r="P17" s="56"/>
      <c r="Q17" s="54"/>
      <c r="R17" s="52"/>
      <c r="S17" s="55"/>
      <c r="T17" s="52"/>
      <c r="U17" s="55"/>
      <c r="V17" s="52"/>
      <c r="W17" s="54"/>
      <c r="X17" s="52"/>
      <c r="Y17" s="55"/>
      <c r="Z17" s="52"/>
      <c r="AA17" s="55"/>
      <c r="AB17" s="52"/>
      <c r="AC17" s="54"/>
      <c r="AD17" s="239" t="s">
        <v>40</v>
      </c>
      <c r="AE17" s="237" t="s">
        <v>42</v>
      </c>
    </row>
    <row r="18" spans="1:31" s="40" customFormat="1" ht="11.25">
      <c r="A18" s="59" t="s">
        <v>46</v>
      </c>
      <c r="B18" s="58" t="s">
        <v>47</v>
      </c>
      <c r="C18" s="51" t="s">
        <v>48</v>
      </c>
      <c r="D18" s="51">
        <f>SUM(F18,H18,J18,L18,N18,P18,R18,T18,V18,X18,Z18,AB18)</f>
        <v>20</v>
      </c>
      <c r="E18" s="51">
        <v>3</v>
      </c>
      <c r="F18" s="60"/>
      <c r="G18" s="61"/>
      <c r="H18" s="60"/>
      <c r="I18" s="61"/>
      <c r="J18" s="60">
        <v>20</v>
      </c>
      <c r="K18" s="62" t="s">
        <v>248</v>
      </c>
      <c r="L18" s="60"/>
      <c r="M18" s="63"/>
      <c r="N18" s="64"/>
      <c r="O18" s="61"/>
      <c r="P18" s="64"/>
      <c r="Q18" s="65"/>
      <c r="R18" s="60"/>
      <c r="S18" s="61"/>
      <c r="T18" s="60"/>
      <c r="U18" s="61"/>
      <c r="V18" s="60"/>
      <c r="W18" s="65"/>
      <c r="X18" s="60"/>
      <c r="Y18" s="61"/>
      <c r="Z18" s="60"/>
      <c r="AA18" s="61"/>
      <c r="AB18" s="60"/>
      <c r="AC18" s="65"/>
      <c r="AD18" s="248" t="s">
        <v>40</v>
      </c>
      <c r="AE18" s="237" t="s">
        <v>42</v>
      </c>
    </row>
    <row r="19" spans="1:31" s="40" customFormat="1" ht="11.25">
      <c r="A19" s="66" t="s">
        <v>49</v>
      </c>
      <c r="B19" s="67" t="s">
        <v>50</v>
      </c>
      <c r="C19" s="68"/>
      <c r="D19" s="69">
        <f>SUM(D20:D31)</f>
        <v>56</v>
      </c>
      <c r="E19" s="69">
        <f>SUM(E20:E31)</f>
        <v>28</v>
      </c>
      <c r="F19" s="70">
        <f>SUM(F20:F31)</f>
        <v>20</v>
      </c>
      <c r="G19" s="71"/>
      <c r="H19" s="70">
        <f>SUM(H20:H31)</f>
        <v>10</v>
      </c>
      <c r="I19" s="71"/>
      <c r="J19" s="70">
        <f>SUM(J20:J31)</f>
        <v>0</v>
      </c>
      <c r="K19" s="72"/>
      <c r="L19" s="70">
        <f>SUM(L20:L31)</f>
        <v>16</v>
      </c>
      <c r="M19" s="71"/>
      <c r="N19" s="73">
        <f>SUM(N20:N31)</f>
        <v>10</v>
      </c>
      <c r="O19" s="71"/>
      <c r="P19" s="73">
        <f>SUM(P20:P31)</f>
        <v>0</v>
      </c>
      <c r="Q19" s="72"/>
      <c r="R19" s="70">
        <f>SUM(R20:R31)</f>
        <v>0</v>
      </c>
      <c r="S19" s="71"/>
      <c r="T19" s="70">
        <f>SUM(T20:T31)</f>
        <v>0</v>
      </c>
      <c r="U19" s="71"/>
      <c r="V19" s="70">
        <f>SUM(V20:V31)</f>
        <v>0</v>
      </c>
      <c r="W19" s="72"/>
      <c r="X19" s="70">
        <f>SUM(X20:X31)</f>
        <v>0</v>
      </c>
      <c r="Y19" s="71"/>
      <c r="Z19" s="70">
        <f>SUM(Z20:Z31)</f>
        <v>0</v>
      </c>
      <c r="AA19" s="71"/>
      <c r="AB19" s="70">
        <f>SUM(AB20:AB31)</f>
        <v>0</v>
      </c>
      <c r="AC19" s="72"/>
      <c r="AD19" s="128"/>
      <c r="AE19" s="74"/>
    </row>
    <row r="20" spans="1:31" s="40" customFormat="1" ht="11.25">
      <c r="A20" s="41" t="s">
        <v>51</v>
      </c>
      <c r="B20" s="42" t="s">
        <v>52</v>
      </c>
      <c r="C20" s="43" t="s">
        <v>53</v>
      </c>
      <c r="D20" s="43">
        <f aca="true" t="shared" si="0" ref="D20:D25">SUM(F20,H20,J20,L20,N20,P20,R20,T20,V20,X20,Z20,AB20)</f>
        <v>10</v>
      </c>
      <c r="E20" s="43">
        <v>5</v>
      </c>
      <c r="F20" s="44">
        <v>10</v>
      </c>
      <c r="G20" s="45" t="s">
        <v>25</v>
      </c>
      <c r="H20" s="44"/>
      <c r="I20" s="45"/>
      <c r="J20" s="44"/>
      <c r="K20" s="75"/>
      <c r="L20" s="44"/>
      <c r="M20" s="45"/>
      <c r="N20" s="48"/>
      <c r="O20" s="46"/>
      <c r="P20" s="48"/>
      <c r="Q20" s="47"/>
      <c r="R20" s="44"/>
      <c r="S20" s="46"/>
      <c r="T20" s="44"/>
      <c r="U20" s="46"/>
      <c r="V20" s="44"/>
      <c r="W20" s="47"/>
      <c r="X20" s="44"/>
      <c r="Y20" s="46"/>
      <c r="Z20" s="44"/>
      <c r="AA20" s="46"/>
      <c r="AB20" s="44"/>
      <c r="AC20" s="47"/>
      <c r="AD20" s="249"/>
      <c r="AE20" s="76"/>
    </row>
    <row r="21" spans="1:31" s="40" customFormat="1" ht="11.25">
      <c r="A21" s="49" t="s">
        <v>54</v>
      </c>
      <c r="B21" s="57" t="s">
        <v>55</v>
      </c>
      <c r="C21" s="51" t="s">
        <v>56</v>
      </c>
      <c r="D21" s="51">
        <f t="shared" si="0"/>
        <v>10</v>
      </c>
      <c r="E21" s="51">
        <v>5</v>
      </c>
      <c r="F21" s="52"/>
      <c r="G21" s="53"/>
      <c r="H21" s="52">
        <v>10</v>
      </c>
      <c r="I21" s="53" t="s">
        <v>25</v>
      </c>
      <c r="J21" s="52"/>
      <c r="K21" s="77"/>
      <c r="L21" s="52"/>
      <c r="M21" s="53"/>
      <c r="N21" s="56"/>
      <c r="O21" s="53"/>
      <c r="P21" s="56"/>
      <c r="Q21" s="54"/>
      <c r="R21" s="52"/>
      <c r="S21" s="55"/>
      <c r="T21" s="52"/>
      <c r="U21" s="55"/>
      <c r="V21" s="52"/>
      <c r="W21" s="54"/>
      <c r="X21" s="52"/>
      <c r="Y21" s="55"/>
      <c r="Z21" s="52"/>
      <c r="AA21" s="55"/>
      <c r="AB21" s="52"/>
      <c r="AC21" s="54"/>
      <c r="AD21" s="239" t="s">
        <v>51</v>
      </c>
      <c r="AE21" s="237" t="s">
        <v>53</v>
      </c>
    </row>
    <row r="22" spans="1:31" s="40" customFormat="1" ht="11.25">
      <c r="A22" s="49" t="s">
        <v>57</v>
      </c>
      <c r="B22" s="57" t="s">
        <v>58</v>
      </c>
      <c r="C22" s="51" t="s">
        <v>59</v>
      </c>
      <c r="D22" s="51">
        <f t="shared" si="0"/>
        <v>10</v>
      </c>
      <c r="E22" s="51">
        <v>5</v>
      </c>
      <c r="F22" s="52"/>
      <c r="G22" s="53"/>
      <c r="H22" s="52"/>
      <c r="I22" s="53"/>
      <c r="J22" s="52"/>
      <c r="K22" s="77"/>
      <c r="L22" s="52">
        <v>10</v>
      </c>
      <c r="M22" s="53" t="s">
        <v>25</v>
      </c>
      <c r="N22" s="56"/>
      <c r="O22" s="53"/>
      <c r="P22" s="56"/>
      <c r="Q22" s="54"/>
      <c r="R22" s="52"/>
      <c r="S22" s="55"/>
      <c r="T22" s="52"/>
      <c r="U22" s="55"/>
      <c r="V22" s="52"/>
      <c r="W22" s="54"/>
      <c r="X22" s="52"/>
      <c r="Y22" s="55"/>
      <c r="Z22" s="52"/>
      <c r="AA22" s="55"/>
      <c r="AB22" s="52"/>
      <c r="AC22" s="54"/>
      <c r="AD22" s="239"/>
      <c r="AE22" s="237"/>
    </row>
    <row r="23" spans="1:31" s="40" customFormat="1" ht="11.25">
      <c r="A23" s="49" t="s">
        <v>60</v>
      </c>
      <c r="B23" s="58" t="s">
        <v>61</v>
      </c>
      <c r="C23" s="51" t="s">
        <v>62</v>
      </c>
      <c r="D23" s="51">
        <f t="shared" si="0"/>
        <v>10</v>
      </c>
      <c r="E23" s="51">
        <v>4</v>
      </c>
      <c r="F23" s="52"/>
      <c r="G23" s="53"/>
      <c r="H23" s="52"/>
      <c r="I23" s="53"/>
      <c r="J23" s="52"/>
      <c r="K23" s="77"/>
      <c r="L23" s="52"/>
      <c r="M23" s="53"/>
      <c r="N23" s="56">
        <v>10</v>
      </c>
      <c r="O23" s="53" t="s">
        <v>25</v>
      </c>
      <c r="P23" s="56"/>
      <c r="Q23" s="54"/>
      <c r="R23" s="52"/>
      <c r="S23" s="55"/>
      <c r="T23" s="52"/>
      <c r="U23" s="55"/>
      <c r="V23" s="52"/>
      <c r="W23" s="54"/>
      <c r="X23" s="52"/>
      <c r="Y23" s="55"/>
      <c r="Z23" s="52"/>
      <c r="AA23" s="55"/>
      <c r="AB23" s="52"/>
      <c r="AC23" s="54"/>
      <c r="AD23" s="250"/>
      <c r="AE23" s="237"/>
    </row>
    <row r="24" spans="1:31" s="40" customFormat="1" ht="11.25">
      <c r="A24" s="49" t="s">
        <v>63</v>
      </c>
      <c r="B24" s="58" t="s">
        <v>64</v>
      </c>
      <c r="C24" s="51" t="s">
        <v>65</v>
      </c>
      <c r="D24" s="51">
        <f t="shared" si="0"/>
        <v>6</v>
      </c>
      <c r="E24" s="51">
        <v>3</v>
      </c>
      <c r="F24" s="52"/>
      <c r="G24" s="53"/>
      <c r="H24" s="52"/>
      <c r="I24" s="53"/>
      <c r="J24" s="52"/>
      <c r="K24" s="77"/>
      <c r="L24" s="52">
        <v>6</v>
      </c>
      <c r="M24" s="53" t="s">
        <v>248</v>
      </c>
      <c r="N24" s="56"/>
      <c r="O24" s="53"/>
      <c r="P24" s="56"/>
      <c r="Q24" s="54"/>
      <c r="R24" s="52"/>
      <c r="S24" s="53"/>
      <c r="T24" s="52"/>
      <c r="U24" s="55"/>
      <c r="V24" s="52"/>
      <c r="W24" s="54"/>
      <c r="X24" s="52"/>
      <c r="Y24" s="55"/>
      <c r="Z24" s="52"/>
      <c r="AA24" s="55"/>
      <c r="AB24" s="52"/>
      <c r="AC24" s="54"/>
      <c r="AD24" s="250"/>
      <c r="AE24" s="78"/>
    </row>
    <row r="25" spans="1:31" s="40" customFormat="1" ht="12" thickBot="1">
      <c r="A25" s="59" t="s">
        <v>66</v>
      </c>
      <c r="B25" s="79" t="s">
        <v>67</v>
      </c>
      <c r="C25" s="210" t="s">
        <v>68</v>
      </c>
      <c r="D25" s="210">
        <f t="shared" si="0"/>
        <v>6</v>
      </c>
      <c r="E25" s="210">
        <v>3</v>
      </c>
      <c r="F25" s="60">
        <v>6</v>
      </c>
      <c r="G25" s="63" t="s">
        <v>25</v>
      </c>
      <c r="H25" s="60"/>
      <c r="I25" s="63"/>
      <c r="J25" s="60"/>
      <c r="K25" s="62"/>
      <c r="L25" s="60"/>
      <c r="M25" s="63"/>
      <c r="N25" s="64"/>
      <c r="O25" s="61"/>
      <c r="P25" s="64"/>
      <c r="Q25" s="65"/>
      <c r="R25" s="60"/>
      <c r="S25" s="61"/>
      <c r="T25" s="60"/>
      <c r="U25" s="61"/>
      <c r="V25" s="60"/>
      <c r="W25" s="65"/>
      <c r="X25" s="60"/>
      <c r="Y25" s="61"/>
      <c r="Z25" s="60"/>
      <c r="AA25" s="61"/>
      <c r="AB25" s="60"/>
      <c r="AC25" s="65"/>
      <c r="AD25" s="251"/>
      <c r="AE25" s="211"/>
    </row>
    <row r="26" spans="1:32" s="40" customFormat="1" ht="13.5" thickBot="1">
      <c r="A26" s="217"/>
      <c r="B26" s="218"/>
      <c r="C26" s="226" t="s">
        <v>268</v>
      </c>
      <c r="D26" s="219">
        <v>4</v>
      </c>
      <c r="E26" s="219">
        <v>3</v>
      </c>
      <c r="F26" s="220">
        <v>4</v>
      </c>
      <c r="G26" s="221" t="s">
        <v>25</v>
      </c>
      <c r="H26" s="220"/>
      <c r="I26" s="221"/>
      <c r="J26" s="220"/>
      <c r="K26" s="222"/>
      <c r="L26" s="220"/>
      <c r="M26" s="221"/>
      <c r="N26" s="223"/>
      <c r="O26" s="224"/>
      <c r="P26" s="223"/>
      <c r="Q26" s="225"/>
      <c r="R26" s="220"/>
      <c r="S26" s="224"/>
      <c r="T26" s="220"/>
      <c r="U26" s="224"/>
      <c r="V26" s="220"/>
      <c r="W26" s="225"/>
      <c r="X26" s="220"/>
      <c r="Y26" s="224"/>
      <c r="Z26" s="220"/>
      <c r="AA26" s="224"/>
      <c r="AB26" s="220"/>
      <c r="AC26" s="225"/>
      <c r="AD26" s="252"/>
      <c r="AE26" s="265"/>
      <c r="AF26" s="266"/>
    </row>
    <row r="27" spans="1:31" s="40" customFormat="1" ht="11.25">
      <c r="A27" s="212" t="s">
        <v>69</v>
      </c>
      <c r="B27" s="213" t="s">
        <v>261</v>
      </c>
      <c r="C27" s="214" t="s">
        <v>256</v>
      </c>
      <c r="D27" s="215"/>
      <c r="E27" s="215"/>
      <c r="F27" s="44"/>
      <c r="G27" s="45"/>
      <c r="H27" s="44"/>
      <c r="I27" s="45"/>
      <c r="J27" s="44"/>
      <c r="K27" s="75"/>
      <c r="L27" s="44"/>
      <c r="M27" s="45"/>
      <c r="N27" s="48"/>
      <c r="O27" s="46"/>
      <c r="P27" s="48"/>
      <c r="Q27" s="47"/>
      <c r="R27" s="44"/>
      <c r="S27" s="46"/>
      <c r="T27" s="44"/>
      <c r="U27" s="46"/>
      <c r="V27" s="44"/>
      <c r="W27" s="47"/>
      <c r="X27" s="44"/>
      <c r="Y27" s="46"/>
      <c r="Z27" s="44"/>
      <c r="AA27" s="46"/>
      <c r="AB27" s="44"/>
      <c r="AC27" s="47"/>
      <c r="AD27" s="253"/>
      <c r="AE27" s="216"/>
    </row>
    <row r="28" spans="1:31" s="40" customFormat="1" ht="11.25">
      <c r="A28" s="208" t="s">
        <v>75</v>
      </c>
      <c r="B28" s="58" t="s">
        <v>262</v>
      </c>
      <c r="C28" s="209" t="s">
        <v>257</v>
      </c>
      <c r="D28" s="51"/>
      <c r="E28" s="51"/>
      <c r="F28" s="52"/>
      <c r="G28" s="53"/>
      <c r="H28" s="52"/>
      <c r="I28" s="53"/>
      <c r="J28" s="52"/>
      <c r="K28" s="77"/>
      <c r="L28" s="52"/>
      <c r="M28" s="53"/>
      <c r="N28" s="56"/>
      <c r="O28" s="55"/>
      <c r="P28" s="56"/>
      <c r="Q28" s="54"/>
      <c r="R28" s="52"/>
      <c r="S28" s="55"/>
      <c r="T28" s="52"/>
      <c r="U28" s="55"/>
      <c r="V28" s="52"/>
      <c r="W28" s="54"/>
      <c r="X28" s="52"/>
      <c r="Y28" s="55"/>
      <c r="Z28" s="52"/>
      <c r="AA28" s="55"/>
      <c r="AB28" s="52"/>
      <c r="AC28" s="54"/>
      <c r="AD28" s="254"/>
      <c r="AE28" s="78"/>
    </row>
    <row r="29" spans="1:31" s="40" customFormat="1" ht="11.25">
      <c r="A29" s="208" t="s">
        <v>78</v>
      </c>
      <c r="B29" s="58" t="s">
        <v>263</v>
      </c>
      <c r="C29" s="209" t="s">
        <v>258</v>
      </c>
      <c r="D29" s="51"/>
      <c r="E29" s="51"/>
      <c r="F29" s="52"/>
      <c r="G29" s="53"/>
      <c r="H29" s="52"/>
      <c r="I29" s="53"/>
      <c r="J29" s="52"/>
      <c r="K29" s="77"/>
      <c r="L29" s="52"/>
      <c r="M29" s="53"/>
      <c r="N29" s="56"/>
      <c r="O29" s="55"/>
      <c r="P29" s="56"/>
      <c r="Q29" s="54"/>
      <c r="R29" s="52"/>
      <c r="S29" s="55"/>
      <c r="T29" s="52"/>
      <c r="U29" s="55"/>
      <c r="V29" s="52"/>
      <c r="W29" s="54"/>
      <c r="X29" s="52"/>
      <c r="Y29" s="55"/>
      <c r="Z29" s="52"/>
      <c r="AA29" s="55"/>
      <c r="AB29" s="52"/>
      <c r="AC29" s="54"/>
      <c r="AD29" s="254"/>
      <c r="AE29" s="78"/>
    </row>
    <row r="30" spans="1:31" s="40" customFormat="1" ht="11.25">
      <c r="A30" s="208" t="s">
        <v>81</v>
      </c>
      <c r="B30" s="58" t="s">
        <v>264</v>
      </c>
      <c r="C30" s="209" t="s">
        <v>259</v>
      </c>
      <c r="D30" s="51"/>
      <c r="E30" s="51"/>
      <c r="F30" s="52"/>
      <c r="G30" s="53"/>
      <c r="H30" s="52"/>
      <c r="I30" s="53"/>
      <c r="J30" s="52"/>
      <c r="K30" s="77"/>
      <c r="L30" s="52"/>
      <c r="M30" s="53"/>
      <c r="N30" s="56"/>
      <c r="O30" s="55"/>
      <c r="P30" s="56"/>
      <c r="Q30" s="54"/>
      <c r="R30" s="52"/>
      <c r="S30" s="55"/>
      <c r="T30" s="52"/>
      <c r="U30" s="55"/>
      <c r="V30" s="52"/>
      <c r="W30" s="54"/>
      <c r="X30" s="52"/>
      <c r="Y30" s="55"/>
      <c r="Z30" s="52"/>
      <c r="AA30" s="55"/>
      <c r="AB30" s="52"/>
      <c r="AC30" s="54"/>
      <c r="AD30" s="254"/>
      <c r="AE30" s="78"/>
    </row>
    <row r="31" spans="1:31" s="40" customFormat="1" ht="11.25">
      <c r="A31" s="208" t="s">
        <v>84</v>
      </c>
      <c r="B31" s="58" t="s">
        <v>70</v>
      </c>
      <c r="C31" s="209" t="s">
        <v>260</v>
      </c>
      <c r="D31" s="51"/>
      <c r="E31" s="51"/>
      <c r="F31" s="52"/>
      <c r="G31" s="53"/>
      <c r="H31" s="52"/>
      <c r="I31" s="53"/>
      <c r="J31" s="52"/>
      <c r="K31" s="77"/>
      <c r="L31" s="52"/>
      <c r="M31" s="53"/>
      <c r="N31" s="56"/>
      <c r="O31" s="55"/>
      <c r="P31" s="56"/>
      <c r="Q31" s="54"/>
      <c r="R31" s="52"/>
      <c r="S31" s="55"/>
      <c r="T31" s="52"/>
      <c r="U31" s="55"/>
      <c r="V31" s="52"/>
      <c r="W31" s="54"/>
      <c r="X31" s="52"/>
      <c r="Y31" s="55"/>
      <c r="Z31" s="52"/>
      <c r="AA31" s="55"/>
      <c r="AB31" s="52"/>
      <c r="AC31" s="54"/>
      <c r="AD31" s="254"/>
      <c r="AE31" s="78"/>
    </row>
    <row r="32" spans="1:31" s="40" customFormat="1" ht="11.25">
      <c r="A32" s="66" t="s">
        <v>71</v>
      </c>
      <c r="B32" s="67" t="s">
        <v>72</v>
      </c>
      <c r="C32" s="68"/>
      <c r="D32" s="69">
        <f>SUM(D33,D46)</f>
        <v>194</v>
      </c>
      <c r="E32" s="69">
        <f>SUM(E33,E46)</f>
        <v>77</v>
      </c>
      <c r="F32" s="70">
        <f>SUM(F33,F46)</f>
        <v>14</v>
      </c>
      <c r="G32" s="71"/>
      <c r="H32" s="70">
        <f>SUM(H33,H46)</f>
        <v>12</v>
      </c>
      <c r="I32" s="71"/>
      <c r="J32" s="70">
        <f>SUM(J33,J46)</f>
        <v>0</v>
      </c>
      <c r="K32" s="72"/>
      <c r="L32" s="70">
        <f>SUM(L33,L46)</f>
        <v>12</v>
      </c>
      <c r="M32" s="80"/>
      <c r="N32" s="73">
        <f>SUM(N33,N46)</f>
        <v>40</v>
      </c>
      <c r="O32" s="71"/>
      <c r="P32" s="73">
        <f>SUM(P33,P46)</f>
        <v>30</v>
      </c>
      <c r="Q32" s="72"/>
      <c r="R32" s="70">
        <f>SUM(R33,R46)</f>
        <v>42</v>
      </c>
      <c r="S32" s="71"/>
      <c r="T32" s="70">
        <f>SUM(T33,T46)</f>
        <v>16</v>
      </c>
      <c r="U32" s="71"/>
      <c r="V32" s="70">
        <f>SUM(V33,V46)</f>
        <v>20</v>
      </c>
      <c r="W32" s="72"/>
      <c r="X32" s="70">
        <f>SUM(X33,X46)</f>
        <v>8</v>
      </c>
      <c r="Y32" s="71"/>
      <c r="Z32" s="70">
        <f>SUM(Z33,Z46)</f>
        <v>0</v>
      </c>
      <c r="AA32" s="71"/>
      <c r="AB32" s="70">
        <f>SUM(AB33,AB46)</f>
        <v>0</v>
      </c>
      <c r="AC32" s="72"/>
      <c r="AD32" s="83"/>
      <c r="AE32" s="81"/>
    </row>
    <row r="33" spans="1:31" s="40" customFormat="1" ht="11.25">
      <c r="A33" s="66" t="s">
        <v>73</v>
      </c>
      <c r="B33" s="67" t="s">
        <v>74</v>
      </c>
      <c r="C33" s="68"/>
      <c r="D33" s="82">
        <f>SUM(D34:D45)</f>
        <v>100</v>
      </c>
      <c r="E33" s="82">
        <f>SUM(E34:E45)</f>
        <v>39</v>
      </c>
      <c r="F33" s="83">
        <f>SUM(F34:F45)</f>
        <v>6</v>
      </c>
      <c r="G33" s="84"/>
      <c r="H33" s="85">
        <f>SUM(H34:H45)</f>
        <v>6</v>
      </c>
      <c r="I33" s="84"/>
      <c r="J33" s="85">
        <f>SUM(J34:J45)</f>
        <v>0</v>
      </c>
      <c r="K33" s="86"/>
      <c r="L33" s="85">
        <f>SUM(L34:L45)</f>
        <v>6</v>
      </c>
      <c r="M33" s="87"/>
      <c r="N33" s="88">
        <f>SUM(N34:N45)</f>
        <v>32</v>
      </c>
      <c r="O33" s="84"/>
      <c r="P33" s="88">
        <f>SUM(P34:P45)</f>
        <v>30</v>
      </c>
      <c r="Q33" s="86"/>
      <c r="R33" s="85">
        <f>SUM(R34:R45)</f>
        <v>20</v>
      </c>
      <c r="S33" s="84"/>
      <c r="T33" s="85">
        <f>SUM(T34:U45)</f>
        <v>0</v>
      </c>
      <c r="U33" s="84"/>
      <c r="V33" s="85">
        <f>SUM(V34:V45)</f>
        <v>0</v>
      </c>
      <c r="W33" s="86"/>
      <c r="X33" s="85">
        <f>SUM(X34:X45)</f>
        <v>0</v>
      </c>
      <c r="Y33" s="84"/>
      <c r="Z33" s="85">
        <f>SUM(Z34:Z45)</f>
        <v>0</v>
      </c>
      <c r="AA33" s="84"/>
      <c r="AB33" s="85">
        <f>SUM(AB34:AB45)</f>
        <v>0</v>
      </c>
      <c r="AC33" s="86"/>
      <c r="AD33" s="83"/>
      <c r="AE33" s="81"/>
    </row>
    <row r="34" spans="1:31" ht="12.75">
      <c r="A34" s="97" t="s">
        <v>87</v>
      </c>
      <c r="B34" s="50" t="s">
        <v>76</v>
      </c>
      <c r="C34" s="89" t="s">
        <v>77</v>
      </c>
      <c r="D34" s="90">
        <f aca="true" t="shared" si="1" ref="D34:D41">SUM(F34,H34,J34,L34,N34,P34,R34,T34,V34,X34,Z34,AB34)</f>
        <v>6</v>
      </c>
      <c r="E34" s="90">
        <v>3</v>
      </c>
      <c r="F34" s="91">
        <v>6</v>
      </c>
      <c r="G34" s="92" t="s">
        <v>248</v>
      </c>
      <c r="H34" s="93"/>
      <c r="I34" s="92"/>
      <c r="J34" s="93"/>
      <c r="K34" s="94"/>
      <c r="L34" s="93"/>
      <c r="M34" s="92"/>
      <c r="N34" s="93"/>
      <c r="O34" s="95"/>
      <c r="P34" s="93"/>
      <c r="Q34" s="94"/>
      <c r="R34" s="93"/>
      <c r="S34" s="95"/>
      <c r="T34" s="93"/>
      <c r="U34" s="95"/>
      <c r="V34" s="93"/>
      <c r="W34" s="94"/>
      <c r="X34" s="93"/>
      <c r="Y34" s="95"/>
      <c r="Z34" s="93"/>
      <c r="AA34" s="95"/>
      <c r="AB34" s="93"/>
      <c r="AC34" s="94"/>
      <c r="AD34" s="238"/>
      <c r="AE34" s="96"/>
    </row>
    <row r="35" spans="1:31" ht="12.75">
      <c r="A35" s="97" t="s">
        <v>90</v>
      </c>
      <c r="B35" s="57" t="s">
        <v>79</v>
      </c>
      <c r="C35" s="98" t="s">
        <v>80</v>
      </c>
      <c r="D35" s="99">
        <f t="shared" si="1"/>
        <v>6</v>
      </c>
      <c r="E35" s="99">
        <v>4</v>
      </c>
      <c r="F35" s="100"/>
      <c r="G35" s="95"/>
      <c r="H35" s="93"/>
      <c r="I35" s="95"/>
      <c r="J35" s="93"/>
      <c r="K35" s="94"/>
      <c r="L35" s="93">
        <v>6</v>
      </c>
      <c r="M35" s="92" t="s">
        <v>25</v>
      </c>
      <c r="N35" s="93"/>
      <c r="O35" s="92"/>
      <c r="P35" s="93"/>
      <c r="Q35" s="94"/>
      <c r="R35" s="93"/>
      <c r="S35" s="95"/>
      <c r="T35" s="93"/>
      <c r="U35" s="95"/>
      <c r="V35" s="93"/>
      <c r="W35" s="94"/>
      <c r="X35" s="93"/>
      <c r="Y35" s="95"/>
      <c r="Z35" s="93"/>
      <c r="AA35" s="95"/>
      <c r="AB35" s="93"/>
      <c r="AC35" s="94"/>
      <c r="AD35" s="239" t="s">
        <v>87</v>
      </c>
      <c r="AE35" s="237" t="s">
        <v>77</v>
      </c>
    </row>
    <row r="36" spans="1:31" ht="12.75">
      <c r="A36" s="97" t="s">
        <v>93</v>
      </c>
      <c r="B36" s="58" t="s">
        <v>82</v>
      </c>
      <c r="C36" s="98" t="s">
        <v>83</v>
      </c>
      <c r="D36" s="99">
        <f t="shared" si="1"/>
        <v>8</v>
      </c>
      <c r="E36" s="99">
        <v>4</v>
      </c>
      <c r="F36" s="100"/>
      <c r="G36" s="95"/>
      <c r="H36" s="93"/>
      <c r="I36" s="95"/>
      <c r="J36" s="93"/>
      <c r="K36" s="94"/>
      <c r="L36" s="93"/>
      <c r="M36" s="95"/>
      <c r="N36" s="93">
        <v>8</v>
      </c>
      <c r="O36" s="92" t="s">
        <v>25</v>
      </c>
      <c r="P36" s="93"/>
      <c r="Q36" s="94"/>
      <c r="R36" s="93"/>
      <c r="S36" s="95"/>
      <c r="T36" s="93"/>
      <c r="U36" s="95"/>
      <c r="V36" s="93"/>
      <c r="W36" s="94"/>
      <c r="X36" s="93"/>
      <c r="Y36" s="95"/>
      <c r="Z36" s="93"/>
      <c r="AA36" s="95"/>
      <c r="AB36" s="93"/>
      <c r="AC36" s="94"/>
      <c r="AD36" s="239"/>
      <c r="AE36" s="101"/>
    </row>
    <row r="37" spans="1:31" ht="12.75">
      <c r="A37" s="97" t="s">
        <v>95</v>
      </c>
      <c r="B37" s="58" t="s">
        <v>85</v>
      </c>
      <c r="C37" s="98" t="s">
        <v>86</v>
      </c>
      <c r="D37" s="99">
        <f t="shared" si="1"/>
        <v>8</v>
      </c>
      <c r="E37" s="99">
        <v>3</v>
      </c>
      <c r="F37" s="100"/>
      <c r="G37" s="95"/>
      <c r="H37" s="93"/>
      <c r="I37" s="92"/>
      <c r="J37" s="93"/>
      <c r="K37" s="94"/>
      <c r="L37" s="93"/>
      <c r="M37" s="95"/>
      <c r="N37" s="93">
        <v>8</v>
      </c>
      <c r="O37" s="92" t="s">
        <v>25</v>
      </c>
      <c r="P37" s="93"/>
      <c r="Q37" s="94"/>
      <c r="R37" s="93"/>
      <c r="S37" s="95"/>
      <c r="T37" s="93"/>
      <c r="U37" s="95"/>
      <c r="V37" s="93"/>
      <c r="W37" s="94"/>
      <c r="X37" s="93"/>
      <c r="Y37" s="95"/>
      <c r="Z37" s="93"/>
      <c r="AA37" s="95"/>
      <c r="AB37" s="93"/>
      <c r="AC37" s="94"/>
      <c r="AD37" s="239" t="s">
        <v>37</v>
      </c>
      <c r="AE37" s="237" t="s">
        <v>39</v>
      </c>
    </row>
    <row r="38" spans="1:31" ht="12.75">
      <c r="A38" s="97" t="s">
        <v>97</v>
      </c>
      <c r="B38" s="58" t="s">
        <v>88</v>
      </c>
      <c r="C38" s="98" t="s">
        <v>89</v>
      </c>
      <c r="D38" s="99">
        <f t="shared" si="1"/>
        <v>20</v>
      </c>
      <c r="E38" s="99">
        <v>1</v>
      </c>
      <c r="F38" s="100"/>
      <c r="G38" s="95"/>
      <c r="H38" s="93"/>
      <c r="I38" s="92"/>
      <c r="J38" s="93"/>
      <c r="K38" s="94"/>
      <c r="L38" s="93"/>
      <c r="M38" s="95"/>
      <c r="N38" s="93"/>
      <c r="O38" s="92"/>
      <c r="P38" s="93">
        <v>20</v>
      </c>
      <c r="Q38" s="94" t="s">
        <v>248</v>
      </c>
      <c r="R38" s="93"/>
      <c r="S38" s="95"/>
      <c r="T38" s="93"/>
      <c r="U38" s="95"/>
      <c r="V38" s="93"/>
      <c r="W38" s="94"/>
      <c r="X38" s="93"/>
      <c r="Y38" s="95"/>
      <c r="Z38" s="93"/>
      <c r="AA38" s="95"/>
      <c r="AB38" s="93"/>
      <c r="AC38" s="94"/>
      <c r="AD38" s="239" t="s">
        <v>37</v>
      </c>
      <c r="AE38" s="237" t="s">
        <v>39</v>
      </c>
    </row>
    <row r="39" spans="1:31" ht="12.75">
      <c r="A39" s="97" t="s">
        <v>100</v>
      </c>
      <c r="B39" s="58" t="s">
        <v>91</v>
      </c>
      <c r="C39" s="98" t="s">
        <v>92</v>
      </c>
      <c r="D39" s="99">
        <f t="shared" si="1"/>
        <v>8</v>
      </c>
      <c r="E39" s="99">
        <v>5</v>
      </c>
      <c r="F39" s="100"/>
      <c r="G39" s="95"/>
      <c r="H39" s="93"/>
      <c r="I39" s="95"/>
      <c r="J39" s="93"/>
      <c r="K39" s="94"/>
      <c r="L39" s="93"/>
      <c r="M39" s="95"/>
      <c r="N39" s="93">
        <v>8</v>
      </c>
      <c r="O39" s="92" t="s">
        <v>25</v>
      </c>
      <c r="P39" s="93"/>
      <c r="Q39" s="94"/>
      <c r="R39" s="93"/>
      <c r="S39" s="95"/>
      <c r="T39" s="93"/>
      <c r="U39" s="95"/>
      <c r="V39" s="93"/>
      <c r="W39" s="94"/>
      <c r="X39" s="93"/>
      <c r="Y39" s="95"/>
      <c r="Z39" s="93"/>
      <c r="AA39" s="95"/>
      <c r="AB39" s="93"/>
      <c r="AC39" s="94"/>
      <c r="AD39" s="239"/>
      <c r="AE39" s="101"/>
    </row>
    <row r="40" spans="1:31" ht="12.75">
      <c r="A40" s="97" t="s">
        <v>101</v>
      </c>
      <c r="B40" s="58" t="s">
        <v>246</v>
      </c>
      <c r="C40" s="98" t="s">
        <v>94</v>
      </c>
      <c r="D40" s="99">
        <f t="shared" si="1"/>
        <v>8</v>
      </c>
      <c r="E40" s="99">
        <v>4</v>
      </c>
      <c r="F40" s="100"/>
      <c r="G40" s="95"/>
      <c r="H40" s="93"/>
      <c r="I40" s="95"/>
      <c r="J40" s="93"/>
      <c r="K40" s="94"/>
      <c r="L40" s="93"/>
      <c r="M40" s="95"/>
      <c r="N40" s="93">
        <v>8</v>
      </c>
      <c r="O40" s="92" t="s">
        <v>25</v>
      </c>
      <c r="P40" s="93"/>
      <c r="Q40" s="94"/>
      <c r="R40" s="93"/>
      <c r="S40" s="92"/>
      <c r="T40" s="93"/>
      <c r="U40" s="95"/>
      <c r="V40" s="93"/>
      <c r="W40" s="94"/>
      <c r="X40" s="93"/>
      <c r="Y40" s="95"/>
      <c r="Z40" s="93"/>
      <c r="AA40" s="95"/>
      <c r="AB40" s="93"/>
      <c r="AC40" s="94"/>
      <c r="AD40" s="239" t="s">
        <v>46</v>
      </c>
      <c r="AE40" s="237" t="s">
        <v>48</v>
      </c>
    </row>
    <row r="41" spans="1:31" ht="12.75">
      <c r="A41" s="102" t="s">
        <v>104</v>
      </c>
      <c r="B41" s="58" t="s">
        <v>247</v>
      </c>
      <c r="C41" s="98" t="s">
        <v>96</v>
      </c>
      <c r="D41" s="99">
        <f t="shared" si="1"/>
        <v>10</v>
      </c>
      <c r="E41" s="99">
        <v>1</v>
      </c>
      <c r="F41" s="100"/>
      <c r="G41" s="95"/>
      <c r="H41" s="93"/>
      <c r="I41" s="95"/>
      <c r="J41" s="93"/>
      <c r="K41" s="94"/>
      <c r="L41" s="93"/>
      <c r="M41" s="95"/>
      <c r="N41" s="93"/>
      <c r="O41" s="92"/>
      <c r="P41" s="93">
        <v>10</v>
      </c>
      <c r="Q41" s="94" t="s">
        <v>248</v>
      </c>
      <c r="R41" s="93"/>
      <c r="S41" s="92"/>
      <c r="T41" s="93"/>
      <c r="U41" s="95"/>
      <c r="V41" s="93"/>
      <c r="W41" s="94"/>
      <c r="X41" s="93"/>
      <c r="Y41" s="95"/>
      <c r="Z41" s="93"/>
      <c r="AA41" s="95"/>
      <c r="AB41" s="93"/>
      <c r="AC41" s="94"/>
      <c r="AD41" s="100"/>
      <c r="AE41" s="101"/>
    </row>
    <row r="42" spans="1:31" ht="12.75">
      <c r="A42" s="97" t="s">
        <v>108</v>
      </c>
      <c r="B42" s="58" t="s">
        <v>98</v>
      </c>
      <c r="C42" s="98" t="s">
        <v>99</v>
      </c>
      <c r="D42" s="99">
        <f>SUM(F42,H42,J42,L42,N42,P42,R42,T42,V42,X42,Z42,AB476)</f>
        <v>6</v>
      </c>
      <c r="E42" s="99">
        <v>3</v>
      </c>
      <c r="F42" s="100"/>
      <c r="G42" s="95"/>
      <c r="H42" s="93"/>
      <c r="I42" s="95"/>
      <c r="J42" s="93"/>
      <c r="K42" s="94"/>
      <c r="L42" s="93"/>
      <c r="M42" s="95"/>
      <c r="N42" s="93"/>
      <c r="O42" s="92"/>
      <c r="P42" s="93"/>
      <c r="Q42" s="94"/>
      <c r="R42" s="93">
        <v>6</v>
      </c>
      <c r="S42" s="92" t="s">
        <v>248</v>
      </c>
      <c r="T42" s="93"/>
      <c r="U42" s="95"/>
      <c r="V42" s="93"/>
      <c r="W42" s="94"/>
      <c r="X42" s="93"/>
      <c r="Y42" s="95"/>
      <c r="Z42" s="93"/>
      <c r="AA42" s="95"/>
      <c r="AB42" s="93"/>
      <c r="AC42" s="94"/>
      <c r="AD42" s="100"/>
      <c r="AE42" s="101"/>
    </row>
    <row r="43" spans="1:31" ht="12.75">
      <c r="A43" s="97" t="s">
        <v>111</v>
      </c>
      <c r="B43" s="58" t="s">
        <v>291</v>
      </c>
      <c r="C43" s="98" t="s">
        <v>292</v>
      </c>
      <c r="D43" s="99">
        <f>SUM(F43,H43,J43,L43,N43,P43,R43,T43,V43,X43,Z43,AB43)</f>
        <v>6</v>
      </c>
      <c r="E43" s="99">
        <v>3</v>
      </c>
      <c r="F43" s="100"/>
      <c r="G43" s="95"/>
      <c r="H43" s="93"/>
      <c r="I43" s="95"/>
      <c r="J43" s="93"/>
      <c r="K43" s="94"/>
      <c r="L43" s="93"/>
      <c r="M43" s="95"/>
      <c r="N43" s="93"/>
      <c r="O43" s="95"/>
      <c r="P43" s="93"/>
      <c r="Q43" s="94"/>
      <c r="R43" s="93">
        <v>6</v>
      </c>
      <c r="S43" s="92" t="s">
        <v>25</v>
      </c>
      <c r="T43" s="93"/>
      <c r="U43" s="92"/>
      <c r="V43" s="93"/>
      <c r="W43" s="94"/>
      <c r="X43" s="93"/>
      <c r="Y43" s="95"/>
      <c r="Z43" s="93"/>
      <c r="AA43" s="95"/>
      <c r="AB43" s="93"/>
      <c r="AC43" s="94"/>
      <c r="AD43" s="100"/>
      <c r="AE43" s="101"/>
    </row>
    <row r="44" spans="1:31" ht="12.75">
      <c r="A44" s="102" t="s">
        <v>114</v>
      </c>
      <c r="B44" s="58" t="s">
        <v>102</v>
      </c>
      <c r="C44" s="98" t="s">
        <v>103</v>
      </c>
      <c r="D44" s="99">
        <f>SUM(F44,H44,J44,L44,N44,P44,R44,T44,V44,X44,Z44,AB44)</f>
        <v>6</v>
      </c>
      <c r="E44" s="99">
        <v>3</v>
      </c>
      <c r="F44" s="100"/>
      <c r="G44" s="95"/>
      <c r="H44" s="93">
        <v>6</v>
      </c>
      <c r="I44" s="95" t="s">
        <v>25</v>
      </c>
      <c r="J44" s="93"/>
      <c r="K44" s="94"/>
      <c r="L44" s="93"/>
      <c r="M44" s="92"/>
      <c r="N44" s="93"/>
      <c r="O44" s="95"/>
      <c r="P44" s="93"/>
      <c r="Q44" s="94"/>
      <c r="R44" s="93"/>
      <c r="S44" s="92"/>
      <c r="T44" s="93"/>
      <c r="U44" s="92"/>
      <c r="V44" s="93"/>
      <c r="W44" s="94"/>
      <c r="X44" s="93"/>
      <c r="Y44" s="95"/>
      <c r="Z44" s="93"/>
      <c r="AA44" s="95"/>
      <c r="AB44" s="93"/>
      <c r="AC44" s="94"/>
      <c r="AD44" s="100"/>
      <c r="AE44" s="101"/>
    </row>
    <row r="45" spans="1:31" ht="12.75">
      <c r="A45" s="97" t="s">
        <v>117</v>
      </c>
      <c r="B45" s="103" t="s">
        <v>289</v>
      </c>
      <c r="C45" s="104" t="s">
        <v>105</v>
      </c>
      <c r="D45" s="105">
        <f>SUM(F45,H45,J45,L45,N45,P45,R45,T45,V45,X45,Z45,AB45)</f>
        <v>8</v>
      </c>
      <c r="E45" s="105">
        <v>5</v>
      </c>
      <c r="F45" s="106"/>
      <c r="G45" s="107"/>
      <c r="H45" s="108"/>
      <c r="I45" s="107"/>
      <c r="J45" s="108"/>
      <c r="K45" s="109"/>
      <c r="L45" s="108"/>
      <c r="M45" s="107"/>
      <c r="N45" s="108"/>
      <c r="O45" s="107"/>
      <c r="P45" s="108"/>
      <c r="Q45" s="109"/>
      <c r="R45" s="108">
        <v>8</v>
      </c>
      <c r="S45" s="110" t="s">
        <v>248</v>
      </c>
      <c r="T45" s="108"/>
      <c r="U45" s="110"/>
      <c r="V45" s="108"/>
      <c r="W45" s="109"/>
      <c r="X45" s="108"/>
      <c r="Y45" s="107"/>
      <c r="Z45" s="108"/>
      <c r="AA45" s="107"/>
      <c r="AB45" s="108"/>
      <c r="AC45" s="109"/>
      <c r="AD45" s="106"/>
      <c r="AE45" s="111"/>
    </row>
    <row r="46" spans="1:41" s="121" customFormat="1" ht="12.75">
      <c r="A46" s="112" t="s">
        <v>106</v>
      </c>
      <c r="B46" s="280" t="s">
        <v>107</v>
      </c>
      <c r="C46" s="281"/>
      <c r="D46" s="113">
        <f>SUM(D47:D57)</f>
        <v>94</v>
      </c>
      <c r="E46" s="113">
        <f>SUM(E47:E57)</f>
        <v>38</v>
      </c>
      <c r="F46" s="114">
        <f>SUM(F47:F57)</f>
        <v>8</v>
      </c>
      <c r="G46" s="115"/>
      <c r="H46" s="116">
        <f>SUM(H47:H57)</f>
        <v>6</v>
      </c>
      <c r="I46" s="115"/>
      <c r="J46" s="116">
        <f>SUM(J47:J57)</f>
        <v>0</v>
      </c>
      <c r="K46" s="117"/>
      <c r="L46" s="116">
        <f>SUM(L47:L57)</f>
        <v>6</v>
      </c>
      <c r="M46" s="115"/>
      <c r="N46" s="116">
        <f>SUM(N47:N57)</f>
        <v>8</v>
      </c>
      <c r="O46" s="115"/>
      <c r="P46" s="116">
        <f>SUM(P47:P57)</f>
        <v>0</v>
      </c>
      <c r="Q46" s="117"/>
      <c r="R46" s="116">
        <f>SUM(R47:R57)</f>
        <v>22</v>
      </c>
      <c r="S46" s="115"/>
      <c r="T46" s="116">
        <f>SUM(T47:T57)</f>
        <v>16</v>
      </c>
      <c r="U46" s="115"/>
      <c r="V46" s="116">
        <f>SUM(V47:V57)</f>
        <v>20</v>
      </c>
      <c r="W46" s="117"/>
      <c r="X46" s="116">
        <f>SUM(X47:X57)</f>
        <v>8</v>
      </c>
      <c r="Y46" s="115"/>
      <c r="Z46" s="116">
        <f>SUM(Z47:Z57)</f>
        <v>0</v>
      </c>
      <c r="AA46" s="115"/>
      <c r="AB46" s="116">
        <f>SUM(AB47:AB57)</f>
        <v>0</v>
      </c>
      <c r="AC46" s="117"/>
      <c r="AD46" s="114"/>
      <c r="AE46" s="118"/>
      <c r="AF46" s="119"/>
      <c r="AG46" s="120"/>
      <c r="AH46" s="120"/>
      <c r="AI46" s="120"/>
      <c r="AJ46" s="120"/>
      <c r="AK46" s="120"/>
      <c r="AL46" s="120"/>
      <c r="AM46" s="120"/>
      <c r="AN46" s="120"/>
      <c r="AO46" s="120"/>
    </row>
    <row r="47" spans="1:31" ht="12.75">
      <c r="A47" s="97" t="s">
        <v>120</v>
      </c>
      <c r="B47" s="50" t="s">
        <v>109</v>
      </c>
      <c r="C47" s="89" t="s">
        <v>110</v>
      </c>
      <c r="D47" s="90">
        <f aca="true" t="shared" si="2" ref="D47:D52">SUM(F47,H47,J47,L47,N47,P47,R47,T47,V47,X47,Z47,AB47)</f>
        <v>8</v>
      </c>
      <c r="E47" s="90">
        <v>4</v>
      </c>
      <c r="F47" s="91">
        <v>8</v>
      </c>
      <c r="G47" s="122" t="s">
        <v>248</v>
      </c>
      <c r="H47" s="123"/>
      <c r="I47" s="122"/>
      <c r="J47" s="123"/>
      <c r="K47" s="124"/>
      <c r="L47" s="123"/>
      <c r="M47" s="125"/>
      <c r="N47" s="123"/>
      <c r="O47" s="125"/>
      <c r="P47" s="123"/>
      <c r="Q47" s="124"/>
      <c r="R47" s="123"/>
      <c r="S47" s="125"/>
      <c r="T47" s="123"/>
      <c r="U47" s="125"/>
      <c r="V47" s="123"/>
      <c r="W47" s="124"/>
      <c r="X47" s="123"/>
      <c r="Y47" s="125"/>
      <c r="Z47" s="123"/>
      <c r="AA47" s="125"/>
      <c r="AB47" s="123"/>
      <c r="AC47" s="124"/>
      <c r="AD47" s="91"/>
      <c r="AE47" s="96"/>
    </row>
    <row r="48" spans="1:31" ht="12.75">
      <c r="A48" s="97" t="s">
        <v>123</v>
      </c>
      <c r="B48" s="57" t="s">
        <v>112</v>
      </c>
      <c r="C48" s="98" t="s">
        <v>113</v>
      </c>
      <c r="D48" s="99">
        <f t="shared" si="2"/>
        <v>6</v>
      </c>
      <c r="E48" s="99">
        <v>3</v>
      </c>
      <c r="F48" s="100"/>
      <c r="G48" s="92"/>
      <c r="H48" s="93">
        <v>6</v>
      </c>
      <c r="I48" s="92" t="s">
        <v>248</v>
      </c>
      <c r="J48" s="93"/>
      <c r="K48" s="94"/>
      <c r="L48" s="93"/>
      <c r="M48" s="92"/>
      <c r="N48" s="93"/>
      <c r="O48" s="95"/>
      <c r="P48" s="93"/>
      <c r="Q48" s="94"/>
      <c r="R48" s="93"/>
      <c r="S48" s="95"/>
      <c r="T48" s="93"/>
      <c r="U48" s="95"/>
      <c r="V48" s="93"/>
      <c r="W48" s="94"/>
      <c r="X48" s="93"/>
      <c r="Y48" s="95"/>
      <c r="Z48" s="93"/>
      <c r="AA48" s="95"/>
      <c r="AB48" s="93"/>
      <c r="AC48" s="94"/>
      <c r="AD48" s="100"/>
      <c r="AE48" s="101"/>
    </row>
    <row r="49" spans="1:31" ht="12.75">
      <c r="A49" s="97" t="s">
        <v>126</v>
      </c>
      <c r="B49" s="58" t="s">
        <v>115</v>
      </c>
      <c r="C49" s="98" t="s">
        <v>116</v>
      </c>
      <c r="D49" s="99">
        <f t="shared" si="2"/>
        <v>8</v>
      </c>
      <c r="E49" s="99">
        <v>5</v>
      </c>
      <c r="F49" s="100"/>
      <c r="G49" s="95"/>
      <c r="H49" s="93"/>
      <c r="I49" s="95"/>
      <c r="J49" s="93"/>
      <c r="K49" s="94"/>
      <c r="L49" s="93"/>
      <c r="M49" s="95"/>
      <c r="N49" s="93">
        <v>8</v>
      </c>
      <c r="O49" s="92" t="s">
        <v>25</v>
      </c>
      <c r="P49" s="93"/>
      <c r="Q49" s="94"/>
      <c r="R49" s="93"/>
      <c r="S49" s="95"/>
      <c r="T49" s="93"/>
      <c r="U49" s="95"/>
      <c r="V49" s="93"/>
      <c r="W49" s="94"/>
      <c r="X49" s="93"/>
      <c r="Y49" s="95"/>
      <c r="Z49" s="93"/>
      <c r="AA49" s="95"/>
      <c r="AB49" s="93"/>
      <c r="AC49" s="94"/>
      <c r="AD49" s="239" t="s">
        <v>57</v>
      </c>
      <c r="AE49" s="237" t="s">
        <v>294</v>
      </c>
    </row>
    <row r="50" spans="1:31" ht="12.75">
      <c r="A50" s="97" t="s">
        <v>129</v>
      </c>
      <c r="B50" s="58" t="s">
        <v>118</v>
      </c>
      <c r="C50" s="98" t="s">
        <v>119</v>
      </c>
      <c r="D50" s="99">
        <f t="shared" si="2"/>
        <v>8</v>
      </c>
      <c r="E50" s="99">
        <v>5</v>
      </c>
      <c r="F50" s="100"/>
      <c r="G50" s="95"/>
      <c r="H50" s="93"/>
      <c r="I50" s="95"/>
      <c r="J50" s="93"/>
      <c r="K50" s="94"/>
      <c r="L50" s="93"/>
      <c r="M50" s="95"/>
      <c r="N50" s="93"/>
      <c r="O50" s="95"/>
      <c r="P50" s="93"/>
      <c r="Q50" s="94"/>
      <c r="R50" s="93">
        <v>8</v>
      </c>
      <c r="S50" s="92" t="s">
        <v>25</v>
      </c>
      <c r="T50" s="93"/>
      <c r="U50" s="95"/>
      <c r="V50" s="93"/>
      <c r="W50" s="94"/>
      <c r="X50" s="93"/>
      <c r="Y50" s="95"/>
      <c r="Z50" s="93"/>
      <c r="AA50" s="95"/>
      <c r="AB50" s="93"/>
      <c r="AC50" s="94"/>
      <c r="AD50" s="239" t="s">
        <v>51</v>
      </c>
      <c r="AE50" s="237" t="s">
        <v>53</v>
      </c>
    </row>
    <row r="51" spans="1:31" ht="12.75">
      <c r="A51" s="97" t="s">
        <v>132</v>
      </c>
      <c r="B51" s="58" t="s">
        <v>121</v>
      </c>
      <c r="C51" s="98" t="s">
        <v>122</v>
      </c>
      <c r="D51" s="99">
        <f t="shared" si="2"/>
        <v>6</v>
      </c>
      <c r="E51" s="99">
        <v>3</v>
      </c>
      <c r="F51" s="100"/>
      <c r="G51" s="95"/>
      <c r="H51" s="93"/>
      <c r="I51" s="95"/>
      <c r="J51" s="93"/>
      <c r="K51" s="94"/>
      <c r="L51" s="93">
        <v>6</v>
      </c>
      <c r="M51" s="92" t="s">
        <v>248</v>
      </c>
      <c r="N51" s="93"/>
      <c r="O51" s="92"/>
      <c r="P51" s="93"/>
      <c r="Q51" s="94"/>
      <c r="R51" s="93"/>
      <c r="S51" s="92"/>
      <c r="T51" s="93"/>
      <c r="U51" s="95"/>
      <c r="V51" s="93"/>
      <c r="W51" s="94"/>
      <c r="X51" s="93"/>
      <c r="Y51" s="95"/>
      <c r="Z51" s="93"/>
      <c r="AA51" s="95"/>
      <c r="AB51" s="93"/>
      <c r="AC51" s="94"/>
      <c r="AD51" s="239"/>
      <c r="AE51" s="237"/>
    </row>
    <row r="52" spans="1:31" ht="12.75">
      <c r="A52" s="97" t="s">
        <v>135</v>
      </c>
      <c r="B52" s="58" t="s">
        <v>124</v>
      </c>
      <c r="C52" s="98" t="s">
        <v>125</v>
      </c>
      <c r="D52" s="99">
        <f t="shared" si="2"/>
        <v>8</v>
      </c>
      <c r="E52" s="99">
        <v>3</v>
      </c>
      <c r="F52" s="100"/>
      <c r="G52" s="95"/>
      <c r="H52" s="93"/>
      <c r="I52" s="95"/>
      <c r="J52" s="93"/>
      <c r="K52" s="94"/>
      <c r="L52" s="93"/>
      <c r="M52" s="95"/>
      <c r="N52" s="93"/>
      <c r="O52" s="92"/>
      <c r="P52" s="93"/>
      <c r="Q52" s="94"/>
      <c r="R52" s="93"/>
      <c r="S52" s="92"/>
      <c r="T52" s="93">
        <v>8</v>
      </c>
      <c r="U52" s="95" t="s">
        <v>248</v>
      </c>
      <c r="V52" s="93"/>
      <c r="W52" s="94"/>
      <c r="X52" s="93"/>
      <c r="Y52" s="95"/>
      <c r="Z52" s="93"/>
      <c r="AA52" s="95"/>
      <c r="AB52" s="93"/>
      <c r="AC52" s="94"/>
      <c r="AD52" s="239" t="s">
        <v>43</v>
      </c>
      <c r="AE52" s="237" t="s">
        <v>45</v>
      </c>
    </row>
    <row r="53" spans="1:31" ht="12.75">
      <c r="A53" s="97" t="s">
        <v>138</v>
      </c>
      <c r="B53" s="58" t="s">
        <v>127</v>
      </c>
      <c r="C53" s="98" t="s">
        <v>128</v>
      </c>
      <c r="D53" s="99">
        <f>SUM(F53,H53,J53,L53,N53,P53,R53,T53,V53,X53,Z53,AB53,)</f>
        <v>20</v>
      </c>
      <c r="E53" s="99">
        <v>1</v>
      </c>
      <c r="F53" s="100"/>
      <c r="G53" s="95"/>
      <c r="H53" s="93"/>
      <c r="I53" s="95"/>
      <c r="J53" s="93"/>
      <c r="K53" s="94"/>
      <c r="L53" s="93"/>
      <c r="M53" s="95"/>
      <c r="N53" s="93"/>
      <c r="O53" s="92"/>
      <c r="P53" s="93"/>
      <c r="Q53" s="94"/>
      <c r="R53" s="93"/>
      <c r="S53" s="92"/>
      <c r="T53" s="93"/>
      <c r="U53" s="95"/>
      <c r="V53" s="93">
        <v>20</v>
      </c>
      <c r="W53" s="94" t="s">
        <v>248</v>
      </c>
      <c r="X53" s="93"/>
      <c r="Y53" s="95"/>
      <c r="Z53" s="93"/>
      <c r="AA53" s="95"/>
      <c r="AB53" s="93"/>
      <c r="AC53" s="94"/>
      <c r="AD53" s="239"/>
      <c r="AE53" s="237"/>
    </row>
    <row r="54" spans="1:31" ht="12.75">
      <c r="A54" s="97" t="s">
        <v>145</v>
      </c>
      <c r="B54" s="58" t="s">
        <v>130</v>
      </c>
      <c r="C54" s="98" t="s">
        <v>131</v>
      </c>
      <c r="D54" s="99">
        <f>SUM(F54,H54,J54,L54,N54,P54,R54,T54,V54,X54,Z54,AB54)</f>
        <v>8</v>
      </c>
      <c r="E54" s="99">
        <v>4</v>
      </c>
      <c r="F54" s="100"/>
      <c r="G54" s="95"/>
      <c r="H54" s="93"/>
      <c r="I54" s="95"/>
      <c r="J54" s="93"/>
      <c r="K54" s="94"/>
      <c r="L54" s="93"/>
      <c r="M54" s="95"/>
      <c r="N54" s="93"/>
      <c r="O54" s="95"/>
      <c r="P54" s="93"/>
      <c r="Q54" s="94"/>
      <c r="R54" s="93"/>
      <c r="S54" s="92"/>
      <c r="T54" s="93"/>
      <c r="U54" s="95"/>
      <c r="V54" s="93"/>
      <c r="W54" s="94"/>
      <c r="X54" s="93">
        <v>8</v>
      </c>
      <c r="Y54" s="92" t="s">
        <v>25</v>
      </c>
      <c r="Z54" s="93"/>
      <c r="AA54" s="95"/>
      <c r="AB54" s="93"/>
      <c r="AC54" s="94"/>
      <c r="AD54" s="239" t="s">
        <v>57</v>
      </c>
      <c r="AE54" s="237" t="s">
        <v>59</v>
      </c>
    </row>
    <row r="55" spans="1:31" ht="12.75">
      <c r="A55" s="97" t="s">
        <v>148</v>
      </c>
      <c r="B55" s="58" t="s">
        <v>133</v>
      </c>
      <c r="C55" s="98" t="s">
        <v>134</v>
      </c>
      <c r="D55" s="99">
        <f>SUM(F55,H55,J55,L55,N55,P55,R55,T55,V55,X55,Z55,AB55)</f>
        <v>6</v>
      </c>
      <c r="E55" s="99">
        <v>3</v>
      </c>
      <c r="F55" s="100"/>
      <c r="G55" s="95"/>
      <c r="H55" s="93"/>
      <c r="I55" s="95"/>
      <c r="J55" s="93"/>
      <c r="K55" s="94"/>
      <c r="L55" s="93"/>
      <c r="M55" s="95"/>
      <c r="N55" s="93"/>
      <c r="O55" s="95"/>
      <c r="P55" s="93"/>
      <c r="Q55" s="94"/>
      <c r="R55" s="93">
        <v>6</v>
      </c>
      <c r="S55" s="92" t="s">
        <v>25</v>
      </c>
      <c r="T55" s="93"/>
      <c r="U55" s="95"/>
      <c r="V55" s="93"/>
      <c r="W55" s="94"/>
      <c r="X55" s="93"/>
      <c r="Y55" s="95"/>
      <c r="Z55" s="93"/>
      <c r="AA55" s="95"/>
      <c r="AB55" s="93"/>
      <c r="AC55" s="94"/>
      <c r="AD55" s="239" t="s">
        <v>120</v>
      </c>
      <c r="AE55" s="237" t="s">
        <v>110</v>
      </c>
    </row>
    <row r="56" spans="1:31" ht="12.75">
      <c r="A56" s="97" t="s">
        <v>151</v>
      </c>
      <c r="B56" s="58" t="s">
        <v>136</v>
      </c>
      <c r="C56" s="98" t="s">
        <v>137</v>
      </c>
      <c r="D56" s="99">
        <f>SUM(F56,H56,J56,L56,N56,P56,R56,T56,V56,X56,Z56,AB56)</f>
        <v>8</v>
      </c>
      <c r="E56" s="99">
        <v>4</v>
      </c>
      <c r="F56" s="100"/>
      <c r="G56" s="95"/>
      <c r="H56" s="93"/>
      <c r="I56" s="95"/>
      <c r="J56" s="93"/>
      <c r="K56" s="94"/>
      <c r="L56" s="93"/>
      <c r="M56" s="95"/>
      <c r="N56" s="93"/>
      <c r="O56" s="95"/>
      <c r="P56" s="93"/>
      <c r="Q56" s="94"/>
      <c r="R56" s="93"/>
      <c r="S56" s="95"/>
      <c r="T56" s="93">
        <v>8</v>
      </c>
      <c r="U56" s="92" t="s">
        <v>25</v>
      </c>
      <c r="V56" s="93"/>
      <c r="W56" s="94"/>
      <c r="X56" s="93"/>
      <c r="Y56" s="95"/>
      <c r="Z56" s="93"/>
      <c r="AA56" s="95"/>
      <c r="AB56" s="93"/>
      <c r="AC56" s="94"/>
      <c r="AD56" s="239" t="s">
        <v>57</v>
      </c>
      <c r="AE56" s="237" t="s">
        <v>59</v>
      </c>
    </row>
    <row r="57" spans="1:31" ht="12.75">
      <c r="A57" s="97" t="s">
        <v>154</v>
      </c>
      <c r="B57" s="57" t="s">
        <v>139</v>
      </c>
      <c r="C57" s="98" t="s">
        <v>140</v>
      </c>
      <c r="D57" s="99">
        <f>SUM(F57,H57,J57,L57,N57,P57,R57,T57,V57,X57,Z57,AB57)</f>
        <v>8</v>
      </c>
      <c r="E57" s="99">
        <v>3</v>
      </c>
      <c r="F57" s="100"/>
      <c r="G57" s="95"/>
      <c r="H57" s="93"/>
      <c r="I57" s="95"/>
      <c r="J57" s="93"/>
      <c r="K57" s="94"/>
      <c r="L57" s="93"/>
      <c r="M57" s="95"/>
      <c r="N57" s="93"/>
      <c r="O57" s="95"/>
      <c r="P57" s="93"/>
      <c r="Q57" s="94"/>
      <c r="R57" s="93">
        <v>8</v>
      </c>
      <c r="S57" s="95" t="s">
        <v>25</v>
      </c>
      <c r="T57" s="93"/>
      <c r="U57" s="92"/>
      <c r="V57" s="93"/>
      <c r="W57" s="94"/>
      <c r="X57" s="93"/>
      <c r="Y57" s="95"/>
      <c r="Z57" s="93"/>
      <c r="AA57" s="95"/>
      <c r="AB57" s="93"/>
      <c r="AC57" s="94"/>
      <c r="AD57" s="239" t="s">
        <v>120</v>
      </c>
      <c r="AE57" s="237" t="s">
        <v>110</v>
      </c>
    </row>
    <row r="58" spans="1:31" ht="12.75">
      <c r="A58" s="126" t="s">
        <v>141</v>
      </c>
      <c r="B58" s="127" t="s">
        <v>142</v>
      </c>
      <c r="C58" s="127"/>
      <c r="D58" s="69">
        <f>SUM(D60,D79,D95)</f>
        <v>204</v>
      </c>
      <c r="E58" s="69">
        <f>SUM(E60,E79,E95,E100)</f>
        <v>65</v>
      </c>
      <c r="F58" s="128">
        <f>SUM(F60,F79,F95)</f>
        <v>0</v>
      </c>
      <c r="G58" s="71"/>
      <c r="H58" s="70">
        <f>SUM(H60,H79,H95)</f>
        <v>0</v>
      </c>
      <c r="I58" s="71"/>
      <c r="J58" s="70">
        <f>SUM(J60,J79,J95)</f>
        <v>0</v>
      </c>
      <c r="K58" s="72"/>
      <c r="L58" s="70">
        <f>SUM(L60,L79,L95)</f>
        <v>0</v>
      </c>
      <c r="M58" s="71"/>
      <c r="N58" s="70">
        <f>SUM(N60,N79,N95)</f>
        <v>0</v>
      </c>
      <c r="O58" s="71"/>
      <c r="P58" s="70">
        <f>SUM(P60,P79,P95)</f>
        <v>0</v>
      </c>
      <c r="Q58" s="72"/>
      <c r="R58" s="70">
        <f>SUM(R60,R79,R95)</f>
        <v>8</v>
      </c>
      <c r="S58" s="71"/>
      <c r="T58" s="70">
        <f>SUM(T60,T79,T95)</f>
        <v>34</v>
      </c>
      <c r="U58" s="71"/>
      <c r="V58" s="70">
        <f>SUM(V60,V79,V95)</f>
        <v>30</v>
      </c>
      <c r="W58" s="72"/>
      <c r="X58" s="70">
        <f>SUM(X60,X79,X95)</f>
        <v>42</v>
      </c>
      <c r="Y58" s="71"/>
      <c r="Z58" s="70">
        <f>SUM(Z60,Z79,Z95)</f>
        <v>50</v>
      </c>
      <c r="AA58" s="71"/>
      <c r="AB58" s="70">
        <f>SUM(AB60,AB79,AB95)</f>
        <v>40</v>
      </c>
      <c r="AC58" s="72"/>
      <c r="AD58" s="128"/>
      <c r="AE58" s="129"/>
    </row>
    <row r="59" spans="1:31" ht="12.75">
      <c r="A59" s="130" t="s">
        <v>143</v>
      </c>
      <c r="B59" s="131" t="s">
        <v>144</v>
      </c>
      <c r="C59" s="131"/>
      <c r="D59" s="132"/>
      <c r="E59" s="132"/>
      <c r="F59" s="133"/>
      <c r="G59" s="134"/>
      <c r="H59" s="133"/>
      <c r="I59" s="134"/>
      <c r="J59" s="133"/>
      <c r="K59" s="135"/>
      <c r="L59" s="133"/>
      <c r="M59" s="134"/>
      <c r="N59" s="133"/>
      <c r="O59" s="134"/>
      <c r="P59" s="133"/>
      <c r="Q59" s="135"/>
      <c r="R59" s="133"/>
      <c r="S59" s="134"/>
      <c r="T59" s="133"/>
      <c r="U59" s="134"/>
      <c r="V59" s="133"/>
      <c r="W59" s="135"/>
      <c r="X59" s="133"/>
      <c r="Y59" s="134"/>
      <c r="Z59" s="133"/>
      <c r="AA59" s="134"/>
      <c r="AB59" s="133"/>
      <c r="AC59" s="135"/>
      <c r="AD59" s="240"/>
      <c r="AE59" s="136"/>
    </row>
    <row r="60" spans="1:31" ht="12.75">
      <c r="A60" s="137"/>
      <c r="B60" s="138" t="s">
        <v>252</v>
      </c>
      <c r="C60" s="138"/>
      <c r="D60" s="139">
        <f>SUM(D61:D68)</f>
        <v>94</v>
      </c>
      <c r="E60" s="139">
        <f>SUM(E61:E68)</f>
        <v>20</v>
      </c>
      <c r="F60" s="140">
        <f>SUM(F61:F67)</f>
        <v>0</v>
      </c>
      <c r="G60" s="141"/>
      <c r="H60" s="140">
        <f>SUM(H61:H67)</f>
        <v>0</v>
      </c>
      <c r="I60" s="141"/>
      <c r="J60" s="140">
        <f>SUM(J61:J67)</f>
        <v>0</v>
      </c>
      <c r="K60" s="142"/>
      <c r="L60" s="140">
        <f>SUM(L61:L67)</f>
        <v>0</v>
      </c>
      <c r="M60" s="141"/>
      <c r="N60" s="140">
        <f>SUM(N61:N67)</f>
        <v>0</v>
      </c>
      <c r="O60" s="141"/>
      <c r="P60" s="140">
        <f>SUM(P61:P67)</f>
        <v>0</v>
      </c>
      <c r="Q60" s="142"/>
      <c r="R60" s="140">
        <f>SUM(R61:R67)</f>
        <v>8</v>
      </c>
      <c r="S60" s="141"/>
      <c r="T60" s="140">
        <f>SUM(T61:T67)</f>
        <v>16</v>
      </c>
      <c r="U60" s="141"/>
      <c r="V60" s="140">
        <f>SUM(V61:V67)</f>
        <v>30</v>
      </c>
      <c r="W60" s="142"/>
      <c r="X60" s="140">
        <f>SUM(X61:X67)</f>
        <v>10</v>
      </c>
      <c r="Y60" s="141"/>
      <c r="Z60" s="140">
        <f>SUM(Z61:Z67)</f>
        <v>10</v>
      </c>
      <c r="AA60" s="141"/>
      <c r="AB60" s="140">
        <f>SUM(AB61:AB68)</f>
        <v>20</v>
      </c>
      <c r="AC60" s="142"/>
      <c r="AD60" s="241"/>
      <c r="AE60" s="143"/>
    </row>
    <row r="61" spans="1:31" ht="12.75">
      <c r="A61" s="152" t="s">
        <v>157</v>
      </c>
      <c r="B61" s="144" t="s">
        <v>146</v>
      </c>
      <c r="C61" s="145" t="s">
        <v>147</v>
      </c>
      <c r="D61" s="145">
        <f aca="true" t="shared" si="3" ref="D61:D68">SUM(F61,H61,J61,L61,N61,P61,R61,T61,V61,X61,Z61,AB61)</f>
        <v>8</v>
      </c>
      <c r="E61" s="145">
        <v>3</v>
      </c>
      <c r="F61" s="146"/>
      <c r="G61" s="147"/>
      <c r="H61" s="146"/>
      <c r="I61" s="147"/>
      <c r="J61" s="146"/>
      <c r="K61" s="148"/>
      <c r="L61" s="146"/>
      <c r="M61" s="147"/>
      <c r="N61" s="146"/>
      <c r="O61" s="147"/>
      <c r="P61" s="146"/>
      <c r="Q61" s="148"/>
      <c r="R61" s="146">
        <v>8</v>
      </c>
      <c r="S61" s="147" t="s">
        <v>25</v>
      </c>
      <c r="T61" s="146"/>
      <c r="U61" s="149"/>
      <c r="V61" s="146"/>
      <c r="W61" s="148"/>
      <c r="X61" s="146"/>
      <c r="Y61" s="147"/>
      <c r="Z61" s="146"/>
      <c r="AA61" s="147"/>
      <c r="AB61" s="146"/>
      <c r="AC61" s="148"/>
      <c r="AD61" s="238"/>
      <c r="AE61" s="150"/>
    </row>
    <row r="62" spans="1:31" ht="12.75">
      <c r="A62" s="152" t="s">
        <v>160</v>
      </c>
      <c r="B62" s="151" t="s">
        <v>149</v>
      </c>
      <c r="C62" s="90" t="s">
        <v>150</v>
      </c>
      <c r="D62" s="90">
        <f t="shared" si="3"/>
        <v>8</v>
      </c>
      <c r="E62" s="90">
        <v>3</v>
      </c>
      <c r="F62" s="123"/>
      <c r="G62" s="125"/>
      <c r="H62" s="123"/>
      <c r="I62" s="125"/>
      <c r="J62" s="123"/>
      <c r="K62" s="124"/>
      <c r="L62" s="123"/>
      <c r="M62" s="125"/>
      <c r="N62" s="123"/>
      <c r="O62" s="125"/>
      <c r="P62" s="123"/>
      <c r="Q62" s="124"/>
      <c r="R62" s="123"/>
      <c r="S62" s="125"/>
      <c r="T62" s="123">
        <v>8</v>
      </c>
      <c r="U62" s="122" t="s">
        <v>25</v>
      </c>
      <c r="V62" s="123"/>
      <c r="W62" s="124"/>
      <c r="X62" s="123"/>
      <c r="Y62" s="125"/>
      <c r="Z62" s="123"/>
      <c r="AA62" s="125"/>
      <c r="AB62" s="123"/>
      <c r="AC62" s="124"/>
      <c r="AD62" s="91"/>
      <c r="AE62" s="96"/>
    </row>
    <row r="63" spans="1:31" ht="12.75">
      <c r="A63" s="152" t="s">
        <v>163</v>
      </c>
      <c r="B63" s="151" t="s">
        <v>152</v>
      </c>
      <c r="C63" s="90" t="s">
        <v>153</v>
      </c>
      <c r="D63" s="90">
        <f t="shared" si="3"/>
        <v>15</v>
      </c>
      <c r="E63" s="90">
        <v>1</v>
      </c>
      <c r="F63" s="123"/>
      <c r="G63" s="125"/>
      <c r="H63" s="123"/>
      <c r="I63" s="125"/>
      <c r="J63" s="123"/>
      <c r="K63" s="124"/>
      <c r="L63" s="123"/>
      <c r="M63" s="125"/>
      <c r="N63" s="123"/>
      <c r="O63" s="125"/>
      <c r="P63" s="123"/>
      <c r="Q63" s="124"/>
      <c r="R63" s="123"/>
      <c r="S63" s="125"/>
      <c r="T63" s="123"/>
      <c r="U63" s="122"/>
      <c r="V63" s="123">
        <v>15</v>
      </c>
      <c r="W63" s="124" t="s">
        <v>248</v>
      </c>
      <c r="X63" s="123"/>
      <c r="Y63" s="125"/>
      <c r="Z63" s="123"/>
      <c r="AA63" s="125"/>
      <c r="AB63" s="123"/>
      <c r="AC63" s="124"/>
      <c r="AD63" s="91"/>
      <c r="AE63" s="96"/>
    </row>
    <row r="64" spans="1:31" ht="12.75">
      <c r="A64" s="231" t="s">
        <v>165</v>
      </c>
      <c r="B64" s="153" t="s">
        <v>155</v>
      </c>
      <c r="C64" s="99" t="s">
        <v>156</v>
      </c>
      <c r="D64" s="99">
        <f t="shared" si="3"/>
        <v>8</v>
      </c>
      <c r="E64" s="99">
        <v>3</v>
      </c>
      <c r="F64" s="93"/>
      <c r="G64" s="95"/>
      <c r="H64" s="93"/>
      <c r="I64" s="95"/>
      <c r="J64" s="93"/>
      <c r="K64" s="94"/>
      <c r="L64" s="93"/>
      <c r="M64" s="95"/>
      <c r="N64" s="93"/>
      <c r="O64" s="95"/>
      <c r="P64" s="93"/>
      <c r="Q64" s="94"/>
      <c r="R64" s="93"/>
      <c r="S64" s="95"/>
      <c r="T64" s="93">
        <v>8</v>
      </c>
      <c r="U64" s="92" t="s">
        <v>25</v>
      </c>
      <c r="V64" s="93"/>
      <c r="W64" s="94"/>
      <c r="X64" s="93"/>
      <c r="Y64" s="95"/>
      <c r="Z64" s="93"/>
      <c r="AA64" s="95"/>
      <c r="AB64" s="93"/>
      <c r="AC64" s="94"/>
      <c r="AD64" s="100"/>
      <c r="AE64" s="101"/>
    </row>
    <row r="65" spans="1:31" ht="12.75">
      <c r="A65" s="152" t="s">
        <v>167</v>
      </c>
      <c r="B65" s="153" t="s">
        <v>158</v>
      </c>
      <c r="C65" s="99" t="s">
        <v>159</v>
      </c>
      <c r="D65" s="99">
        <f t="shared" si="3"/>
        <v>15</v>
      </c>
      <c r="E65" s="99">
        <v>1</v>
      </c>
      <c r="F65" s="93"/>
      <c r="G65" s="95"/>
      <c r="H65" s="93"/>
      <c r="I65" s="95"/>
      <c r="J65" s="93"/>
      <c r="K65" s="94"/>
      <c r="L65" s="93"/>
      <c r="M65" s="95"/>
      <c r="N65" s="93"/>
      <c r="O65" s="95"/>
      <c r="P65" s="93"/>
      <c r="Q65" s="94"/>
      <c r="R65" s="93"/>
      <c r="S65" s="95"/>
      <c r="T65" s="93"/>
      <c r="U65" s="92"/>
      <c r="V65" s="93">
        <v>15</v>
      </c>
      <c r="W65" s="94" t="s">
        <v>248</v>
      </c>
      <c r="X65" s="93"/>
      <c r="Y65" s="95"/>
      <c r="Z65" s="93"/>
      <c r="AA65" s="95"/>
      <c r="AB65" s="93"/>
      <c r="AC65" s="94"/>
      <c r="AD65" s="100"/>
      <c r="AE65" s="101"/>
    </row>
    <row r="66" spans="1:31" ht="12.75">
      <c r="A66" s="231" t="s">
        <v>170</v>
      </c>
      <c r="B66" s="153" t="s">
        <v>161</v>
      </c>
      <c r="C66" s="99" t="s">
        <v>162</v>
      </c>
      <c r="D66" s="99">
        <f t="shared" si="3"/>
        <v>10</v>
      </c>
      <c r="E66" s="99">
        <v>4</v>
      </c>
      <c r="F66" s="93"/>
      <c r="G66" s="95"/>
      <c r="H66" s="93"/>
      <c r="I66" s="95"/>
      <c r="J66" s="93"/>
      <c r="K66" s="94"/>
      <c r="L66" s="93"/>
      <c r="M66" s="95"/>
      <c r="N66" s="93"/>
      <c r="O66" s="95"/>
      <c r="P66" s="93"/>
      <c r="Q66" s="94"/>
      <c r="R66" s="93"/>
      <c r="S66" s="95"/>
      <c r="T66" s="93"/>
      <c r="U66" s="92"/>
      <c r="V66" s="93"/>
      <c r="W66" s="94"/>
      <c r="X66" s="93">
        <v>10</v>
      </c>
      <c r="Y66" s="95" t="s">
        <v>25</v>
      </c>
      <c r="Z66" s="93"/>
      <c r="AA66" s="92"/>
      <c r="AB66" s="93"/>
      <c r="AC66" s="94"/>
      <c r="AD66" s="100"/>
      <c r="AE66" s="101"/>
    </row>
    <row r="67" spans="1:31" ht="12.75">
      <c r="A67" s="230" t="s">
        <v>173</v>
      </c>
      <c r="B67" s="155" t="s">
        <v>293</v>
      </c>
      <c r="C67" s="99" t="s">
        <v>164</v>
      </c>
      <c r="D67" s="99">
        <f t="shared" si="3"/>
        <v>10</v>
      </c>
      <c r="E67" s="99">
        <v>4</v>
      </c>
      <c r="F67" s="93"/>
      <c r="G67" s="95"/>
      <c r="H67" s="93"/>
      <c r="I67" s="95"/>
      <c r="J67" s="93"/>
      <c r="K67" s="94"/>
      <c r="L67" s="93"/>
      <c r="M67" s="95"/>
      <c r="N67" s="93"/>
      <c r="O67" s="95"/>
      <c r="P67" s="93"/>
      <c r="Q67" s="94"/>
      <c r="R67" s="93"/>
      <c r="S67" s="95"/>
      <c r="T67" s="93"/>
      <c r="U67" s="92"/>
      <c r="V67" s="93"/>
      <c r="W67" s="94"/>
      <c r="X67" s="93"/>
      <c r="Y67" s="92"/>
      <c r="Z67" s="93">
        <v>10</v>
      </c>
      <c r="AA67" s="95" t="s">
        <v>25</v>
      </c>
      <c r="AB67" s="93"/>
      <c r="AC67" s="94"/>
      <c r="AD67" s="100"/>
      <c r="AE67" s="101"/>
    </row>
    <row r="68" spans="1:31" ht="12.75">
      <c r="A68" s="152" t="s">
        <v>175</v>
      </c>
      <c r="B68" s="155" t="s">
        <v>284</v>
      </c>
      <c r="C68" s="267" t="s">
        <v>166</v>
      </c>
      <c r="D68" s="12">
        <f t="shared" si="3"/>
        <v>20</v>
      </c>
      <c r="E68" s="12">
        <v>1</v>
      </c>
      <c r="F68" s="233"/>
      <c r="G68" s="234"/>
      <c r="H68" s="233"/>
      <c r="I68" s="234"/>
      <c r="J68" s="233"/>
      <c r="K68" s="235"/>
      <c r="L68" s="233"/>
      <c r="M68" s="234"/>
      <c r="N68" s="233"/>
      <c r="O68" s="234"/>
      <c r="P68" s="233"/>
      <c r="Q68" s="235"/>
      <c r="R68" s="233"/>
      <c r="S68" s="234"/>
      <c r="T68" s="233"/>
      <c r="U68" s="236"/>
      <c r="V68" s="233"/>
      <c r="W68" s="235"/>
      <c r="X68" s="233"/>
      <c r="Y68" s="236"/>
      <c r="Z68" s="233"/>
      <c r="AA68" s="234"/>
      <c r="AB68" s="233">
        <v>20</v>
      </c>
      <c r="AC68" s="235" t="s">
        <v>248</v>
      </c>
      <c r="AD68" s="242"/>
      <c r="AE68" s="232"/>
    </row>
    <row r="69" spans="1:31" ht="12.75">
      <c r="A69" s="156"/>
      <c r="B69" s="278" t="s">
        <v>295</v>
      </c>
      <c r="C69" s="279"/>
      <c r="D69" s="157">
        <f>SUM(D70:D76)</f>
        <v>94</v>
      </c>
      <c r="E69" s="157">
        <f>SUM(E70:E76)</f>
        <v>20</v>
      </c>
      <c r="F69" s="158">
        <f>SUM(F70:F74)</f>
        <v>0</v>
      </c>
      <c r="G69" s="159"/>
      <c r="H69" s="158">
        <f>SUM(H70:H74)</f>
        <v>0</v>
      </c>
      <c r="I69" s="159"/>
      <c r="J69" s="158">
        <f>SUM(J70:J74)</f>
        <v>0</v>
      </c>
      <c r="K69" s="160"/>
      <c r="L69" s="158">
        <f>SUM(L70:L74)</f>
        <v>0</v>
      </c>
      <c r="M69" s="159"/>
      <c r="N69" s="158">
        <f>SUM(N70:N74)</f>
        <v>0</v>
      </c>
      <c r="O69" s="159"/>
      <c r="P69" s="158">
        <f>SUM(P70:P74)</f>
        <v>0</v>
      </c>
      <c r="Q69" s="160"/>
      <c r="R69" s="158">
        <f>SUM(R70:R74)</f>
        <v>8</v>
      </c>
      <c r="S69" s="159"/>
      <c r="T69" s="158">
        <f>SUM(T70:T74)</f>
        <v>16</v>
      </c>
      <c r="U69" s="161"/>
      <c r="V69" s="158">
        <f>SUM(V70:V74)</f>
        <v>30</v>
      </c>
      <c r="W69" s="160"/>
      <c r="X69" s="158">
        <f>SUM(X70:X74)</f>
        <v>10</v>
      </c>
      <c r="Y69" s="159"/>
      <c r="Z69" s="158">
        <f>SUM(Z70:Z76)</f>
        <v>10</v>
      </c>
      <c r="AA69" s="159"/>
      <c r="AB69" s="158">
        <f>SUM(AB70:AB76)</f>
        <v>20</v>
      </c>
      <c r="AC69" s="160"/>
      <c r="AD69" s="243"/>
      <c r="AE69" s="162"/>
    </row>
    <row r="70" spans="1:31" ht="12.75">
      <c r="A70" s="152" t="s">
        <v>178</v>
      </c>
      <c r="B70" s="163" t="s">
        <v>168</v>
      </c>
      <c r="C70" s="90" t="s">
        <v>169</v>
      </c>
      <c r="D70" s="90">
        <f>SUM(F70,H70,J70,L70,N70,P70,R70,T70,V70,X70,Z70,AB70)</f>
        <v>8</v>
      </c>
      <c r="E70" s="90">
        <v>2</v>
      </c>
      <c r="F70" s="123"/>
      <c r="G70" s="125"/>
      <c r="H70" s="123"/>
      <c r="I70" s="125"/>
      <c r="J70" s="123"/>
      <c r="K70" s="124"/>
      <c r="L70" s="123"/>
      <c r="M70" s="125"/>
      <c r="N70" s="123"/>
      <c r="O70" s="125"/>
      <c r="P70" s="123"/>
      <c r="Q70" s="124"/>
      <c r="R70" s="123">
        <v>8</v>
      </c>
      <c r="S70" s="125" t="s">
        <v>25</v>
      </c>
      <c r="T70" s="123"/>
      <c r="U70" s="122"/>
      <c r="V70" s="123"/>
      <c r="W70" s="124"/>
      <c r="X70" s="123"/>
      <c r="Y70" s="125"/>
      <c r="Z70" s="123"/>
      <c r="AA70" s="125"/>
      <c r="AB70" s="123"/>
      <c r="AC70" s="124"/>
      <c r="AD70" s="91"/>
      <c r="AE70" s="96"/>
    </row>
    <row r="71" spans="1:31" ht="12.75">
      <c r="A71" s="152" t="s">
        <v>181</v>
      </c>
      <c r="B71" s="163" t="s">
        <v>171</v>
      </c>
      <c r="C71" s="90" t="s">
        <v>172</v>
      </c>
      <c r="D71" s="90">
        <f aca="true" t="shared" si="4" ref="D71:D76">SUM(F71,H71,J71,L71,N71,P71,R71,T71,V71,X71,Z71,AB71)</f>
        <v>15</v>
      </c>
      <c r="E71" s="90">
        <v>1</v>
      </c>
      <c r="F71" s="123"/>
      <c r="G71" s="125"/>
      <c r="H71" s="123"/>
      <c r="I71" s="125"/>
      <c r="J71" s="123"/>
      <c r="K71" s="124"/>
      <c r="L71" s="123"/>
      <c r="M71" s="125"/>
      <c r="N71" s="123"/>
      <c r="O71" s="125"/>
      <c r="P71" s="123"/>
      <c r="Q71" s="124"/>
      <c r="R71" s="123"/>
      <c r="S71" s="125"/>
      <c r="T71" s="123"/>
      <c r="U71" s="122"/>
      <c r="V71" s="123">
        <v>15</v>
      </c>
      <c r="W71" s="124" t="s">
        <v>249</v>
      </c>
      <c r="X71" s="123"/>
      <c r="Y71" s="125"/>
      <c r="Z71" s="123"/>
      <c r="AA71" s="125"/>
      <c r="AB71" s="123"/>
      <c r="AC71" s="124"/>
      <c r="AD71" s="91"/>
      <c r="AE71" s="96"/>
    </row>
    <row r="72" spans="1:31" ht="12.75">
      <c r="A72" s="154" t="s">
        <v>184</v>
      </c>
      <c r="B72" s="164" t="s">
        <v>290</v>
      </c>
      <c r="C72" s="99" t="s">
        <v>174</v>
      </c>
      <c r="D72" s="90">
        <f t="shared" si="4"/>
        <v>10</v>
      </c>
      <c r="E72" s="99">
        <v>3</v>
      </c>
      <c r="F72" s="93"/>
      <c r="G72" s="95"/>
      <c r="H72" s="93"/>
      <c r="I72" s="95"/>
      <c r="J72" s="93"/>
      <c r="K72" s="94"/>
      <c r="L72" s="93"/>
      <c r="M72" s="95"/>
      <c r="N72" s="93"/>
      <c r="O72" s="95"/>
      <c r="P72" s="93"/>
      <c r="Q72" s="94"/>
      <c r="R72" s="93"/>
      <c r="S72" s="95"/>
      <c r="T72" s="93"/>
      <c r="U72" s="92"/>
      <c r="V72" s="93"/>
      <c r="W72" s="94"/>
      <c r="X72" s="93">
        <v>10</v>
      </c>
      <c r="Y72" s="95" t="s">
        <v>25</v>
      </c>
      <c r="Z72" s="93"/>
      <c r="AA72" s="95"/>
      <c r="AB72" s="93"/>
      <c r="AC72" s="94"/>
      <c r="AD72" s="100"/>
      <c r="AE72" s="101"/>
    </row>
    <row r="73" spans="1:31" ht="12.75">
      <c r="A73" s="152" t="s">
        <v>189</v>
      </c>
      <c r="B73" s="164" t="s">
        <v>176</v>
      </c>
      <c r="C73" s="99" t="s">
        <v>177</v>
      </c>
      <c r="D73" s="90">
        <f t="shared" si="4"/>
        <v>16</v>
      </c>
      <c r="E73" s="99">
        <v>3</v>
      </c>
      <c r="F73" s="93"/>
      <c r="G73" s="95"/>
      <c r="H73" s="93"/>
      <c r="I73" s="95"/>
      <c r="J73" s="93"/>
      <c r="K73" s="94"/>
      <c r="L73" s="93"/>
      <c r="M73" s="95"/>
      <c r="N73" s="93"/>
      <c r="O73" s="95"/>
      <c r="P73" s="93"/>
      <c r="Q73" s="94"/>
      <c r="R73" s="93"/>
      <c r="S73" s="95"/>
      <c r="T73" s="93">
        <v>16</v>
      </c>
      <c r="U73" s="92" t="s">
        <v>25</v>
      </c>
      <c r="V73" s="93"/>
      <c r="W73" s="94"/>
      <c r="X73" s="93"/>
      <c r="Y73" s="95"/>
      <c r="Z73" s="93"/>
      <c r="AA73" s="95"/>
      <c r="AB73" s="93"/>
      <c r="AC73" s="94"/>
      <c r="AD73" s="100"/>
      <c r="AE73" s="101"/>
    </row>
    <row r="74" spans="1:31" ht="12.75">
      <c r="A74" s="154" t="s">
        <v>192</v>
      </c>
      <c r="B74" s="163" t="s">
        <v>179</v>
      </c>
      <c r="C74" s="99" t="s">
        <v>180</v>
      </c>
      <c r="D74" s="90">
        <f t="shared" si="4"/>
        <v>15</v>
      </c>
      <c r="E74" s="99">
        <v>2</v>
      </c>
      <c r="F74" s="93"/>
      <c r="G74" s="95"/>
      <c r="H74" s="93"/>
      <c r="I74" s="95"/>
      <c r="J74" s="93"/>
      <c r="K74" s="94"/>
      <c r="L74" s="93"/>
      <c r="M74" s="95"/>
      <c r="N74" s="93"/>
      <c r="O74" s="95"/>
      <c r="P74" s="93"/>
      <c r="Q74" s="94"/>
      <c r="R74" s="93"/>
      <c r="S74" s="95"/>
      <c r="T74" s="93"/>
      <c r="U74" s="92"/>
      <c r="V74" s="93">
        <v>15</v>
      </c>
      <c r="W74" s="94" t="s">
        <v>248</v>
      </c>
      <c r="X74" s="93"/>
      <c r="Y74" s="95"/>
      <c r="Z74" s="93"/>
      <c r="AA74" s="95"/>
      <c r="AB74" s="93"/>
      <c r="AC74" s="94"/>
      <c r="AD74" s="100"/>
      <c r="AE74" s="101"/>
    </row>
    <row r="75" spans="1:31" ht="12.75">
      <c r="A75" s="208" t="s">
        <v>195</v>
      </c>
      <c r="B75" s="164" t="s">
        <v>182</v>
      </c>
      <c r="C75" s="99" t="s">
        <v>183</v>
      </c>
      <c r="D75" s="90">
        <f t="shared" si="4"/>
        <v>10</v>
      </c>
      <c r="E75" s="99">
        <v>5</v>
      </c>
      <c r="F75" s="93"/>
      <c r="G75" s="95"/>
      <c r="H75" s="93"/>
      <c r="I75" s="95"/>
      <c r="J75" s="93"/>
      <c r="K75" s="94"/>
      <c r="L75" s="93"/>
      <c r="M75" s="95"/>
      <c r="N75" s="93"/>
      <c r="O75" s="95"/>
      <c r="P75" s="93"/>
      <c r="Q75" s="94"/>
      <c r="R75" s="93"/>
      <c r="S75" s="95"/>
      <c r="T75" s="93"/>
      <c r="U75" s="92"/>
      <c r="V75" s="93"/>
      <c r="W75" s="94"/>
      <c r="X75" s="93"/>
      <c r="Y75" s="95"/>
      <c r="Z75" s="93">
        <v>10</v>
      </c>
      <c r="AA75" s="95" t="s">
        <v>25</v>
      </c>
      <c r="AB75" s="93"/>
      <c r="AC75" s="94"/>
      <c r="AD75" s="100"/>
      <c r="AE75" s="101"/>
    </row>
    <row r="76" spans="1:31" ht="12.75">
      <c r="A76" s="152" t="s">
        <v>198</v>
      </c>
      <c r="B76" s="165" t="s">
        <v>185</v>
      </c>
      <c r="C76" s="105" t="s">
        <v>186</v>
      </c>
      <c r="D76" s="90">
        <f t="shared" si="4"/>
        <v>20</v>
      </c>
      <c r="E76" s="105">
        <v>4</v>
      </c>
      <c r="F76" s="108"/>
      <c r="G76" s="107"/>
      <c r="H76" s="108"/>
      <c r="I76" s="107"/>
      <c r="J76" s="108"/>
      <c r="K76" s="109"/>
      <c r="L76" s="108"/>
      <c r="M76" s="107"/>
      <c r="N76" s="108"/>
      <c r="O76" s="107"/>
      <c r="P76" s="108"/>
      <c r="Q76" s="109"/>
      <c r="R76" s="108"/>
      <c r="S76" s="107"/>
      <c r="T76" s="108"/>
      <c r="U76" s="110"/>
      <c r="V76" s="108"/>
      <c r="W76" s="109"/>
      <c r="X76" s="108"/>
      <c r="Y76" s="107"/>
      <c r="Z76" s="108"/>
      <c r="AA76" s="107"/>
      <c r="AB76" s="108">
        <v>20</v>
      </c>
      <c r="AC76" s="109" t="s">
        <v>248</v>
      </c>
      <c r="AD76" s="244"/>
      <c r="AE76" s="111"/>
    </row>
    <row r="77" spans="1:31" ht="12.75">
      <c r="A77" s="166" t="s">
        <v>187</v>
      </c>
      <c r="B77" s="280" t="s">
        <v>188</v>
      </c>
      <c r="C77" s="281"/>
      <c r="D77" s="113"/>
      <c r="E77" s="113"/>
      <c r="F77" s="116"/>
      <c r="G77" s="115"/>
      <c r="H77" s="116"/>
      <c r="I77" s="115"/>
      <c r="J77" s="116"/>
      <c r="K77" s="117"/>
      <c r="L77" s="116"/>
      <c r="M77" s="115"/>
      <c r="N77" s="116"/>
      <c r="O77" s="115"/>
      <c r="P77" s="116"/>
      <c r="Q77" s="117"/>
      <c r="R77" s="116"/>
      <c r="S77" s="115"/>
      <c r="T77" s="116"/>
      <c r="U77" s="167"/>
      <c r="V77" s="116"/>
      <c r="W77" s="117"/>
      <c r="X77" s="116"/>
      <c r="Y77" s="115"/>
      <c r="Z77" s="116"/>
      <c r="AA77" s="115"/>
      <c r="AB77" s="116"/>
      <c r="AC77" s="117"/>
      <c r="AD77" s="114"/>
      <c r="AE77" s="118"/>
    </row>
    <row r="78" spans="1:31" ht="12.75">
      <c r="A78" s="168"/>
      <c r="B78" s="286" t="s">
        <v>253</v>
      </c>
      <c r="C78" s="287"/>
      <c r="D78" s="169"/>
      <c r="E78" s="169"/>
      <c r="F78" s="170"/>
      <c r="G78" s="171"/>
      <c r="H78" s="170"/>
      <c r="I78" s="171"/>
      <c r="J78" s="170"/>
      <c r="K78" s="172"/>
      <c r="L78" s="170"/>
      <c r="M78" s="171"/>
      <c r="N78" s="170"/>
      <c r="O78" s="171"/>
      <c r="P78" s="170"/>
      <c r="Q78" s="172"/>
      <c r="R78" s="170"/>
      <c r="S78" s="171"/>
      <c r="T78" s="170"/>
      <c r="U78" s="173"/>
      <c r="V78" s="170"/>
      <c r="W78" s="172"/>
      <c r="X78" s="170"/>
      <c r="Y78" s="171"/>
      <c r="Z78" s="170"/>
      <c r="AA78" s="171"/>
      <c r="AB78" s="170"/>
      <c r="AC78" s="172"/>
      <c r="AD78" s="197"/>
      <c r="AE78" s="174"/>
    </row>
    <row r="79" spans="1:31" ht="12.75">
      <c r="A79" s="175"/>
      <c r="B79" s="286" t="s">
        <v>254</v>
      </c>
      <c r="C79" s="287"/>
      <c r="D79" s="157">
        <f>SUM(D80:D87)</f>
        <v>74</v>
      </c>
      <c r="E79" s="157">
        <f>SUM(E80:E87)</f>
        <v>20</v>
      </c>
      <c r="F79" s="158">
        <f>SUM(F80:F87)</f>
        <v>0</v>
      </c>
      <c r="G79" s="159"/>
      <c r="H79" s="158">
        <f>SUM(H80:H87)</f>
        <v>0</v>
      </c>
      <c r="I79" s="159"/>
      <c r="J79" s="158">
        <f>SUM(J80:J87)</f>
        <v>0</v>
      </c>
      <c r="K79" s="160"/>
      <c r="L79" s="158">
        <f>SUM(L80:L87)</f>
        <v>0</v>
      </c>
      <c r="M79" s="159"/>
      <c r="N79" s="158">
        <f>SUM(N80:N87)</f>
        <v>0</v>
      </c>
      <c r="O79" s="159"/>
      <c r="P79" s="158">
        <f>SUM(P80:P87)</f>
        <v>0</v>
      </c>
      <c r="Q79" s="160"/>
      <c r="R79" s="158">
        <f>SUM(R80:R87)</f>
        <v>0</v>
      </c>
      <c r="S79" s="159"/>
      <c r="T79" s="158">
        <f>SUM(T80:T87)</f>
        <v>18</v>
      </c>
      <c r="U79" s="161"/>
      <c r="V79" s="158">
        <f>SUM(V80:V87)</f>
        <v>0</v>
      </c>
      <c r="W79" s="160"/>
      <c r="X79" s="158">
        <f>SUM(X80:X87)</f>
        <v>16</v>
      </c>
      <c r="Y79" s="159"/>
      <c r="Z79" s="158">
        <f>SUM(Z80:Z87)</f>
        <v>20</v>
      </c>
      <c r="AA79" s="159"/>
      <c r="AB79" s="158">
        <f>SUM(AB80:AB87)</f>
        <v>20</v>
      </c>
      <c r="AC79" s="160"/>
      <c r="AD79" s="243"/>
      <c r="AE79" s="162"/>
    </row>
    <row r="80" spans="1:31" ht="12.75">
      <c r="A80" s="152" t="s">
        <v>201</v>
      </c>
      <c r="B80" s="164" t="s">
        <v>190</v>
      </c>
      <c r="C80" s="99" t="s">
        <v>191</v>
      </c>
      <c r="D80" s="99">
        <f>SUM(F80,H80,J80,L80,N80,P80,R80,T80,V80,X80,Z80,AB80)</f>
        <v>8</v>
      </c>
      <c r="E80" s="99">
        <v>3</v>
      </c>
      <c r="F80" s="93"/>
      <c r="G80" s="95"/>
      <c r="H80" s="93"/>
      <c r="I80" s="95"/>
      <c r="J80" s="93"/>
      <c r="K80" s="94"/>
      <c r="L80" s="93"/>
      <c r="M80" s="95"/>
      <c r="N80" s="93"/>
      <c r="O80" s="95"/>
      <c r="P80" s="93"/>
      <c r="Q80" s="94"/>
      <c r="R80" s="93"/>
      <c r="S80" s="92"/>
      <c r="T80" s="93">
        <v>8</v>
      </c>
      <c r="U80" s="92" t="s">
        <v>25</v>
      </c>
      <c r="V80" s="93"/>
      <c r="W80" s="94"/>
      <c r="X80" s="93"/>
      <c r="Y80" s="95"/>
      <c r="Z80" s="93"/>
      <c r="AA80" s="95"/>
      <c r="AB80" s="93"/>
      <c r="AC80" s="94"/>
      <c r="AD80" s="268"/>
      <c r="AE80" s="269"/>
    </row>
    <row r="81" spans="1:31" ht="12.75">
      <c r="A81" s="152" t="s">
        <v>204</v>
      </c>
      <c r="B81" s="164" t="s">
        <v>193</v>
      </c>
      <c r="C81" s="99" t="s">
        <v>194</v>
      </c>
      <c r="D81" s="99">
        <f>SUM(F81,H81,J81,L81,N81,P81,R81,T81,V81,X81,Z81,AB81)</f>
        <v>8</v>
      </c>
      <c r="E81" s="99">
        <v>3</v>
      </c>
      <c r="F81" s="93"/>
      <c r="G81" s="95"/>
      <c r="H81" s="93"/>
      <c r="I81" s="95"/>
      <c r="J81" s="93"/>
      <c r="K81" s="94"/>
      <c r="L81" s="93"/>
      <c r="M81" s="95"/>
      <c r="N81" s="93"/>
      <c r="O81" s="95"/>
      <c r="P81" s="93"/>
      <c r="Q81" s="94"/>
      <c r="R81" s="93"/>
      <c r="S81" s="95"/>
      <c r="T81" s="93"/>
      <c r="U81" s="92"/>
      <c r="V81" s="93"/>
      <c r="W81" s="94"/>
      <c r="X81" s="93">
        <v>8</v>
      </c>
      <c r="Y81" s="95" t="s">
        <v>25</v>
      </c>
      <c r="Z81" s="93"/>
      <c r="AA81" s="95"/>
      <c r="AB81" s="93"/>
      <c r="AC81" s="94"/>
      <c r="AD81" s="268" t="s">
        <v>129</v>
      </c>
      <c r="AE81" s="237" t="s">
        <v>119</v>
      </c>
    </row>
    <row r="82" spans="1:31" ht="12.75">
      <c r="A82" s="154" t="s">
        <v>207</v>
      </c>
      <c r="B82" s="165" t="s">
        <v>196</v>
      </c>
      <c r="C82" s="105" t="s">
        <v>197</v>
      </c>
      <c r="D82" s="105">
        <f>SUM(F82,H82,J82,L82,N82,P82,R82,T82,V82,X82,Z82,AB82)</f>
        <v>10</v>
      </c>
      <c r="E82" s="105">
        <v>3</v>
      </c>
      <c r="F82" s="108"/>
      <c r="G82" s="107"/>
      <c r="H82" s="108"/>
      <c r="I82" s="107"/>
      <c r="J82" s="108"/>
      <c r="K82" s="109"/>
      <c r="L82" s="108"/>
      <c r="M82" s="107"/>
      <c r="N82" s="108"/>
      <c r="O82" s="107"/>
      <c r="P82" s="108"/>
      <c r="Q82" s="109"/>
      <c r="R82" s="108"/>
      <c r="S82" s="107"/>
      <c r="T82" s="108"/>
      <c r="U82" s="110"/>
      <c r="V82" s="108"/>
      <c r="W82" s="109"/>
      <c r="X82" s="108"/>
      <c r="Y82" s="110"/>
      <c r="Z82" s="108">
        <v>10</v>
      </c>
      <c r="AA82" s="107" t="s">
        <v>25</v>
      </c>
      <c r="AB82" s="108"/>
      <c r="AC82" s="109"/>
      <c r="AD82" s="270"/>
      <c r="AE82" s="271"/>
    </row>
    <row r="83" spans="1:31" ht="12.75">
      <c r="A83" s="168"/>
      <c r="B83" s="286" t="s">
        <v>255</v>
      </c>
      <c r="C83" s="287"/>
      <c r="D83" s="169"/>
      <c r="E83" s="169"/>
      <c r="F83" s="170"/>
      <c r="G83" s="171"/>
      <c r="H83" s="170"/>
      <c r="I83" s="171"/>
      <c r="J83" s="170"/>
      <c r="K83" s="172"/>
      <c r="L83" s="170"/>
      <c r="M83" s="171"/>
      <c r="N83" s="170"/>
      <c r="O83" s="171"/>
      <c r="P83" s="170"/>
      <c r="Q83" s="172"/>
      <c r="R83" s="170"/>
      <c r="S83" s="171"/>
      <c r="T83" s="170"/>
      <c r="U83" s="173"/>
      <c r="V83" s="170"/>
      <c r="W83" s="172"/>
      <c r="X83" s="170"/>
      <c r="Y83" s="171"/>
      <c r="Z83" s="170"/>
      <c r="AA83" s="171"/>
      <c r="AB83" s="170"/>
      <c r="AC83" s="172"/>
      <c r="AD83" s="243"/>
      <c r="AE83" s="174"/>
    </row>
    <row r="84" spans="1:31" ht="12.75">
      <c r="A84" s="49" t="s">
        <v>210</v>
      </c>
      <c r="B84" s="163" t="s">
        <v>199</v>
      </c>
      <c r="C84" s="176" t="s">
        <v>200</v>
      </c>
      <c r="D84" s="90">
        <f>SUM(F84,H84,J84,L84,N84,P84,R84,T84,V84,X84,Z84,AB84)</f>
        <v>10</v>
      </c>
      <c r="E84" s="90">
        <v>3</v>
      </c>
      <c r="F84" s="123"/>
      <c r="G84" s="125"/>
      <c r="H84" s="123"/>
      <c r="I84" s="125"/>
      <c r="J84" s="123"/>
      <c r="K84" s="124"/>
      <c r="L84" s="123"/>
      <c r="M84" s="125"/>
      <c r="N84" s="123"/>
      <c r="O84" s="125"/>
      <c r="P84" s="123"/>
      <c r="Q84" s="124"/>
      <c r="R84" s="123"/>
      <c r="S84" s="125"/>
      <c r="T84" s="123">
        <v>10</v>
      </c>
      <c r="U84" s="122" t="s">
        <v>25</v>
      </c>
      <c r="V84" s="123"/>
      <c r="W84" s="124"/>
      <c r="X84" s="123"/>
      <c r="Y84" s="125"/>
      <c r="Z84" s="123"/>
      <c r="AA84" s="125"/>
      <c r="AB84" s="123"/>
      <c r="AC84" s="124"/>
      <c r="AD84" s="246"/>
      <c r="AE84" s="237"/>
    </row>
    <row r="85" spans="1:31" ht="12.75">
      <c r="A85" s="59" t="s">
        <v>213</v>
      </c>
      <c r="B85" s="164" t="s">
        <v>202</v>
      </c>
      <c r="C85" s="177" t="s">
        <v>203</v>
      </c>
      <c r="D85" s="99">
        <f>SUM(F85,H85,J85,L85,N85,P85,R85,T85,V85,X85,Z85,AB85,AB85)</f>
        <v>8</v>
      </c>
      <c r="E85" s="99">
        <v>3</v>
      </c>
      <c r="F85" s="93"/>
      <c r="G85" s="95"/>
      <c r="H85" s="93"/>
      <c r="I85" s="95"/>
      <c r="J85" s="93"/>
      <c r="K85" s="94"/>
      <c r="L85" s="93"/>
      <c r="M85" s="95"/>
      <c r="N85" s="93"/>
      <c r="O85" s="95"/>
      <c r="P85" s="93"/>
      <c r="Q85" s="94"/>
      <c r="R85" s="93"/>
      <c r="S85" s="95"/>
      <c r="T85" s="93"/>
      <c r="U85" s="95"/>
      <c r="V85" s="93"/>
      <c r="W85" s="94"/>
      <c r="X85" s="93">
        <v>8</v>
      </c>
      <c r="Y85" s="95" t="s">
        <v>248</v>
      </c>
      <c r="Z85" s="93"/>
      <c r="AA85" s="95"/>
      <c r="AB85" s="93"/>
      <c r="AC85" s="94"/>
      <c r="AD85" s="239"/>
      <c r="AE85" s="101"/>
    </row>
    <row r="86" spans="1:31" ht="12.75">
      <c r="A86" s="59" t="s">
        <v>216</v>
      </c>
      <c r="B86" s="165" t="s">
        <v>205</v>
      </c>
      <c r="C86" s="178" t="s">
        <v>206</v>
      </c>
      <c r="D86" s="105">
        <f>SUM(F86,H86,J86,L86,N86,P86,R86,T86,V86,X86,Z86,AB86)</f>
        <v>10</v>
      </c>
      <c r="E86" s="105">
        <v>3</v>
      </c>
      <c r="F86" s="108"/>
      <c r="G86" s="107"/>
      <c r="H86" s="108"/>
      <c r="I86" s="107"/>
      <c r="J86" s="108"/>
      <c r="K86" s="109"/>
      <c r="L86" s="108"/>
      <c r="M86" s="107"/>
      <c r="N86" s="108"/>
      <c r="O86" s="107"/>
      <c r="P86" s="108"/>
      <c r="Q86" s="109"/>
      <c r="R86" s="108"/>
      <c r="S86" s="107"/>
      <c r="T86" s="108"/>
      <c r="U86" s="107"/>
      <c r="V86" s="108"/>
      <c r="W86" s="109"/>
      <c r="X86" s="108"/>
      <c r="Y86" s="107"/>
      <c r="Z86" s="108">
        <v>10</v>
      </c>
      <c r="AA86" s="107" t="s">
        <v>25</v>
      </c>
      <c r="AB86" s="108"/>
      <c r="AC86" s="179"/>
      <c r="AD86" s="245"/>
      <c r="AE86" s="111"/>
    </row>
    <row r="87" spans="1:31" ht="12.75">
      <c r="A87" s="229" t="s">
        <v>219</v>
      </c>
      <c r="B87" s="180" t="s">
        <v>208</v>
      </c>
      <c r="C87" s="181" t="s">
        <v>209</v>
      </c>
      <c r="D87" s="169">
        <f>SUM(F87,H87,J87,L87,N87,P87,R87,T87,V87,X87,Z87,AB87)</f>
        <v>20</v>
      </c>
      <c r="E87" s="169">
        <v>2</v>
      </c>
      <c r="F87" s="170"/>
      <c r="G87" s="171"/>
      <c r="H87" s="170"/>
      <c r="I87" s="171"/>
      <c r="J87" s="170"/>
      <c r="K87" s="172"/>
      <c r="L87" s="170"/>
      <c r="M87" s="171"/>
      <c r="N87" s="170"/>
      <c r="O87" s="171"/>
      <c r="P87" s="170"/>
      <c r="Q87" s="172"/>
      <c r="R87" s="170"/>
      <c r="S87" s="171"/>
      <c r="T87" s="170"/>
      <c r="U87" s="171"/>
      <c r="V87" s="170"/>
      <c r="W87" s="172"/>
      <c r="X87" s="170"/>
      <c r="Y87" s="171"/>
      <c r="Z87" s="170"/>
      <c r="AA87" s="171"/>
      <c r="AB87" s="170">
        <v>20</v>
      </c>
      <c r="AC87" s="172" t="s">
        <v>248</v>
      </c>
      <c r="AD87" s="243"/>
      <c r="AE87" s="174"/>
    </row>
    <row r="88" spans="1:31" ht="12.75">
      <c r="A88" s="175"/>
      <c r="B88" s="286" t="s">
        <v>296</v>
      </c>
      <c r="C88" s="287"/>
      <c r="D88" s="157">
        <f>SUM(D89:D94)</f>
        <v>74</v>
      </c>
      <c r="E88" s="157">
        <f>SUM(E89:E94)</f>
        <v>20</v>
      </c>
      <c r="F88" s="158">
        <f>SUM(F89:F94)</f>
        <v>0</v>
      </c>
      <c r="G88" s="159"/>
      <c r="H88" s="158">
        <f>SUM(H89:H94)</f>
        <v>0</v>
      </c>
      <c r="I88" s="159"/>
      <c r="J88" s="158">
        <f>SUM(J89:J94)</f>
        <v>0</v>
      </c>
      <c r="K88" s="160"/>
      <c r="L88" s="158">
        <f>SUM(L89:L94)</f>
        <v>0</v>
      </c>
      <c r="M88" s="159"/>
      <c r="N88" s="158">
        <f>SUM(N89:N94)</f>
        <v>0</v>
      </c>
      <c r="O88" s="159"/>
      <c r="P88" s="158">
        <f>SUM(P89:P94)</f>
        <v>0</v>
      </c>
      <c r="Q88" s="160"/>
      <c r="R88" s="158">
        <f>SUM(R89:R94)</f>
        <v>0</v>
      </c>
      <c r="S88" s="159"/>
      <c r="T88" s="158">
        <f>SUM(T89:T94)</f>
        <v>18</v>
      </c>
      <c r="U88" s="159"/>
      <c r="V88" s="158">
        <f>SUM(V89:V94)</f>
        <v>0</v>
      </c>
      <c r="W88" s="160"/>
      <c r="X88" s="158">
        <f>SUM(X89:X94)</f>
        <v>16</v>
      </c>
      <c r="Y88" s="159"/>
      <c r="Z88" s="158">
        <f>SUM(Z89:Z94)</f>
        <v>20</v>
      </c>
      <c r="AA88" s="159"/>
      <c r="AB88" s="158">
        <f>SUM(AB89:AB94)</f>
        <v>20</v>
      </c>
      <c r="AC88" s="160"/>
      <c r="AD88" s="243"/>
      <c r="AE88" s="162"/>
    </row>
    <row r="89" spans="1:31" ht="12.75">
      <c r="A89" s="49" t="s">
        <v>221</v>
      </c>
      <c r="B89" s="163" t="s">
        <v>211</v>
      </c>
      <c r="C89" s="176" t="s">
        <v>212</v>
      </c>
      <c r="D89" s="90">
        <f aca="true" t="shared" si="5" ref="D89:D94">SUM(F89,H89,J89,L89,N89,P89,R89,T89,V89,X89,Z89,AB89)</f>
        <v>8</v>
      </c>
      <c r="E89" s="90">
        <v>4</v>
      </c>
      <c r="F89" s="123"/>
      <c r="G89" s="125"/>
      <c r="H89" s="123"/>
      <c r="I89" s="125"/>
      <c r="J89" s="123"/>
      <c r="K89" s="124"/>
      <c r="L89" s="123"/>
      <c r="M89" s="125"/>
      <c r="N89" s="123"/>
      <c r="O89" s="125"/>
      <c r="P89" s="123"/>
      <c r="Q89" s="124"/>
      <c r="R89" s="123"/>
      <c r="S89" s="125"/>
      <c r="T89" s="123">
        <v>8</v>
      </c>
      <c r="U89" s="125" t="s">
        <v>25</v>
      </c>
      <c r="V89" s="123"/>
      <c r="W89" s="124"/>
      <c r="X89" s="123"/>
      <c r="Y89" s="125"/>
      <c r="Z89" s="123"/>
      <c r="AA89" s="125"/>
      <c r="AB89" s="123"/>
      <c r="AC89" s="124"/>
      <c r="AD89" s="246"/>
      <c r="AE89" s="96"/>
    </row>
    <row r="90" spans="1:31" ht="12.75">
      <c r="A90" s="49" t="s">
        <v>224</v>
      </c>
      <c r="B90" s="164" t="s">
        <v>214</v>
      </c>
      <c r="C90" s="177" t="s">
        <v>215</v>
      </c>
      <c r="D90" s="90">
        <f t="shared" si="5"/>
        <v>10</v>
      </c>
      <c r="E90" s="99">
        <v>2</v>
      </c>
      <c r="F90" s="93"/>
      <c r="G90" s="95"/>
      <c r="H90" s="93"/>
      <c r="I90" s="95"/>
      <c r="J90" s="93"/>
      <c r="K90" s="94"/>
      <c r="L90" s="93"/>
      <c r="M90" s="95"/>
      <c r="N90" s="93"/>
      <c r="O90" s="95"/>
      <c r="P90" s="93"/>
      <c r="Q90" s="94"/>
      <c r="R90" s="93"/>
      <c r="S90" s="95"/>
      <c r="T90" s="93"/>
      <c r="U90" s="95"/>
      <c r="V90" s="93"/>
      <c r="W90" s="94"/>
      <c r="X90" s="93"/>
      <c r="Y90" s="95"/>
      <c r="Z90" s="93">
        <v>10</v>
      </c>
      <c r="AA90" s="95" t="s">
        <v>25</v>
      </c>
      <c r="AB90" s="93"/>
      <c r="AC90" s="94"/>
      <c r="AD90" s="239"/>
      <c r="AE90" s="101"/>
    </row>
    <row r="91" spans="1:31" ht="12.75">
      <c r="A91" s="49" t="s">
        <v>227</v>
      </c>
      <c r="B91" s="164" t="s">
        <v>217</v>
      </c>
      <c r="C91" s="177" t="s">
        <v>218</v>
      </c>
      <c r="D91" s="90">
        <f t="shared" si="5"/>
        <v>16</v>
      </c>
      <c r="E91" s="99">
        <v>3</v>
      </c>
      <c r="F91" s="93"/>
      <c r="G91" s="95"/>
      <c r="H91" s="93"/>
      <c r="I91" s="95"/>
      <c r="J91" s="93"/>
      <c r="K91" s="94"/>
      <c r="L91" s="93"/>
      <c r="M91" s="95"/>
      <c r="N91" s="93"/>
      <c r="O91" s="95"/>
      <c r="P91" s="93"/>
      <c r="Q91" s="94"/>
      <c r="R91" s="93"/>
      <c r="S91" s="95"/>
      <c r="T91" s="93"/>
      <c r="U91" s="95"/>
      <c r="V91" s="93"/>
      <c r="W91" s="94"/>
      <c r="X91" s="93">
        <v>16</v>
      </c>
      <c r="Y91" s="95" t="s">
        <v>25</v>
      </c>
      <c r="Z91" s="93"/>
      <c r="AA91" s="95"/>
      <c r="AB91" s="93"/>
      <c r="AC91" s="94"/>
      <c r="AD91" s="239"/>
      <c r="AE91" s="101"/>
    </row>
    <row r="92" spans="1:31" ht="12.75">
      <c r="A92" s="49" t="s">
        <v>230</v>
      </c>
      <c r="B92" s="164" t="s">
        <v>220</v>
      </c>
      <c r="C92" s="177" t="s">
        <v>191</v>
      </c>
      <c r="D92" s="90">
        <f t="shared" si="5"/>
        <v>10</v>
      </c>
      <c r="E92" s="99">
        <v>3</v>
      </c>
      <c r="F92" s="93"/>
      <c r="G92" s="95"/>
      <c r="H92" s="93"/>
      <c r="I92" s="95"/>
      <c r="J92" s="93"/>
      <c r="K92" s="94"/>
      <c r="L92" s="93"/>
      <c r="M92" s="95"/>
      <c r="N92" s="93"/>
      <c r="O92" s="95"/>
      <c r="P92" s="93"/>
      <c r="Q92" s="94"/>
      <c r="R92" s="93"/>
      <c r="S92" s="95"/>
      <c r="T92" s="93">
        <v>10</v>
      </c>
      <c r="U92" s="95" t="s">
        <v>25</v>
      </c>
      <c r="V92" s="93"/>
      <c r="W92" s="94"/>
      <c r="X92" s="93"/>
      <c r="Y92" s="95"/>
      <c r="Z92" s="93"/>
      <c r="AA92" s="95"/>
      <c r="AB92" s="93"/>
      <c r="AC92" s="94"/>
      <c r="AD92" s="239" t="s">
        <v>57</v>
      </c>
      <c r="AE92" s="237" t="s">
        <v>59</v>
      </c>
    </row>
    <row r="93" spans="1:31" ht="12.75">
      <c r="A93" s="59" t="s">
        <v>233</v>
      </c>
      <c r="B93" s="164" t="s">
        <v>222</v>
      </c>
      <c r="C93" s="177" t="s">
        <v>223</v>
      </c>
      <c r="D93" s="90">
        <f t="shared" si="5"/>
        <v>10</v>
      </c>
      <c r="E93" s="99">
        <v>5</v>
      </c>
      <c r="F93" s="93"/>
      <c r="G93" s="95"/>
      <c r="H93" s="93"/>
      <c r="I93" s="95"/>
      <c r="J93" s="93"/>
      <c r="K93" s="94"/>
      <c r="L93" s="93"/>
      <c r="M93" s="95"/>
      <c r="N93" s="93"/>
      <c r="O93" s="95"/>
      <c r="P93" s="93"/>
      <c r="Q93" s="94"/>
      <c r="R93" s="93"/>
      <c r="S93" s="95"/>
      <c r="T93" s="93"/>
      <c r="U93" s="95"/>
      <c r="V93" s="93"/>
      <c r="W93" s="94"/>
      <c r="X93" s="93"/>
      <c r="Y93" s="95"/>
      <c r="Z93" s="93">
        <v>10</v>
      </c>
      <c r="AA93" s="95" t="s">
        <v>25</v>
      </c>
      <c r="AB93" s="93"/>
      <c r="AC93" s="94"/>
      <c r="AD93" s="100"/>
      <c r="AE93" s="101"/>
    </row>
    <row r="94" spans="1:31" ht="12.75">
      <c r="A94" s="49" t="s">
        <v>236</v>
      </c>
      <c r="B94" s="165" t="s">
        <v>225</v>
      </c>
      <c r="C94" s="178" t="s">
        <v>226</v>
      </c>
      <c r="D94" s="90">
        <f t="shared" si="5"/>
        <v>20</v>
      </c>
      <c r="E94" s="105">
        <v>3</v>
      </c>
      <c r="F94" s="108"/>
      <c r="G94" s="107"/>
      <c r="H94" s="108"/>
      <c r="I94" s="107"/>
      <c r="J94" s="108"/>
      <c r="K94" s="109"/>
      <c r="L94" s="108"/>
      <c r="M94" s="107"/>
      <c r="N94" s="108"/>
      <c r="O94" s="107"/>
      <c r="P94" s="108"/>
      <c r="Q94" s="109"/>
      <c r="R94" s="108"/>
      <c r="S94" s="107"/>
      <c r="T94" s="108"/>
      <c r="U94" s="107"/>
      <c r="V94" s="108"/>
      <c r="W94" s="109"/>
      <c r="X94" s="108"/>
      <c r="Y94" s="107"/>
      <c r="Z94" s="108"/>
      <c r="AA94" s="107"/>
      <c r="AB94" s="108">
        <v>20</v>
      </c>
      <c r="AC94" s="109" t="s">
        <v>248</v>
      </c>
      <c r="AD94" s="106"/>
      <c r="AE94" s="111"/>
    </row>
    <row r="95" spans="1:31" ht="12.75">
      <c r="A95" s="175"/>
      <c r="B95" s="278" t="s">
        <v>270</v>
      </c>
      <c r="C95" s="279"/>
      <c r="D95" s="157">
        <f>SUM(D96:D99)</f>
        <v>36</v>
      </c>
      <c r="E95" s="157">
        <f>SUM(E96:E99)</f>
        <v>10</v>
      </c>
      <c r="F95" s="158">
        <f>SUM(F96:F99)</f>
        <v>0</v>
      </c>
      <c r="G95" s="159"/>
      <c r="H95" s="158">
        <f>SUM(H96:H99)</f>
        <v>0</v>
      </c>
      <c r="I95" s="159"/>
      <c r="J95" s="158">
        <f>SUM(J96:J99)</f>
        <v>0</v>
      </c>
      <c r="K95" s="160"/>
      <c r="L95" s="158">
        <f>SUM(L96:L99)</f>
        <v>0</v>
      </c>
      <c r="M95" s="159"/>
      <c r="N95" s="158">
        <f>SUM(N96:N99)</f>
        <v>0</v>
      </c>
      <c r="O95" s="159"/>
      <c r="P95" s="158">
        <f>SUM(P96:P99)</f>
        <v>0</v>
      </c>
      <c r="Q95" s="160"/>
      <c r="R95" s="158">
        <f>SUM(R96:R99)</f>
        <v>0</v>
      </c>
      <c r="S95" s="159"/>
      <c r="T95" s="158">
        <f>SUM(T96:T100)</f>
        <v>0</v>
      </c>
      <c r="U95" s="159"/>
      <c r="V95" s="158">
        <f>SUM(V96:V99)</f>
        <v>0</v>
      </c>
      <c r="W95" s="160"/>
      <c r="X95" s="158">
        <f>SUM(X96:X99)</f>
        <v>16</v>
      </c>
      <c r="Y95" s="159"/>
      <c r="Z95" s="158">
        <f>SUM(Z96:Z99)</f>
        <v>20</v>
      </c>
      <c r="AA95" s="159"/>
      <c r="AB95" s="158">
        <f>SUM(AB96:AB99)</f>
        <v>0</v>
      </c>
      <c r="AC95" s="160"/>
      <c r="AD95" s="243"/>
      <c r="AE95" s="162"/>
    </row>
    <row r="96" spans="1:31" ht="12.75">
      <c r="A96" s="59" t="s">
        <v>239</v>
      </c>
      <c r="B96" s="151" t="s">
        <v>228</v>
      </c>
      <c r="C96" s="176" t="s">
        <v>229</v>
      </c>
      <c r="D96" s="90">
        <f>SUM(F96,H96,J96,L96,N96,P96,R96,T96,V96,X96,Z96,AB96)</f>
        <v>8</v>
      </c>
      <c r="E96" s="90">
        <v>3</v>
      </c>
      <c r="F96" s="123"/>
      <c r="G96" s="125"/>
      <c r="H96" s="123"/>
      <c r="I96" s="125"/>
      <c r="J96" s="123"/>
      <c r="K96" s="124"/>
      <c r="L96" s="123"/>
      <c r="M96" s="125"/>
      <c r="N96" s="123"/>
      <c r="O96" s="125"/>
      <c r="P96" s="123"/>
      <c r="Q96" s="124"/>
      <c r="R96" s="123"/>
      <c r="S96" s="125"/>
      <c r="T96" s="123"/>
      <c r="U96" s="125"/>
      <c r="V96" s="123"/>
      <c r="W96" s="124"/>
      <c r="X96" s="123">
        <v>8</v>
      </c>
      <c r="Y96" s="125" t="s">
        <v>25</v>
      </c>
      <c r="Z96" s="123"/>
      <c r="AA96" s="125"/>
      <c r="AB96" s="123"/>
      <c r="AC96" s="124"/>
      <c r="AD96" s="91"/>
      <c r="AE96" s="96"/>
    </row>
    <row r="97" spans="1:31" ht="12.75">
      <c r="A97" s="59" t="s">
        <v>265</v>
      </c>
      <c r="B97" s="151" t="s">
        <v>231</v>
      </c>
      <c r="C97" s="178" t="s">
        <v>232</v>
      </c>
      <c r="D97" s="105">
        <f>SUM(F97,H97,J97,L97,N97,P97,R97,T97,V97,X97,Z97,AB97)</f>
        <v>8</v>
      </c>
      <c r="E97" s="105">
        <v>2</v>
      </c>
      <c r="F97" s="108"/>
      <c r="G97" s="107"/>
      <c r="H97" s="108"/>
      <c r="I97" s="107"/>
      <c r="J97" s="108"/>
      <c r="K97" s="109"/>
      <c r="L97" s="108"/>
      <c r="M97" s="107"/>
      <c r="N97" s="108"/>
      <c r="O97" s="107"/>
      <c r="P97" s="108"/>
      <c r="Q97" s="109"/>
      <c r="R97" s="108"/>
      <c r="S97" s="107"/>
      <c r="T97" s="108"/>
      <c r="U97" s="107"/>
      <c r="V97" s="108"/>
      <c r="W97" s="109"/>
      <c r="X97" s="108">
        <v>8</v>
      </c>
      <c r="Y97" s="107" t="s">
        <v>25</v>
      </c>
      <c r="Z97" s="108"/>
      <c r="AA97" s="107"/>
      <c r="AB97" s="108"/>
      <c r="AC97" s="109"/>
      <c r="AD97" s="106"/>
      <c r="AE97" s="111"/>
    </row>
    <row r="98" spans="1:31" ht="12.75">
      <c r="A98" s="49" t="s">
        <v>266</v>
      </c>
      <c r="B98" s="151" t="s">
        <v>234</v>
      </c>
      <c r="C98" s="178" t="s">
        <v>235</v>
      </c>
      <c r="D98" s="105">
        <f>SUM(F98,H98,J98,L98,N98,P98,R98,T98,V98,X98,Z98,AB98)</f>
        <v>10</v>
      </c>
      <c r="E98" s="105">
        <v>2</v>
      </c>
      <c r="F98" s="108"/>
      <c r="G98" s="107"/>
      <c r="H98" s="108"/>
      <c r="I98" s="107"/>
      <c r="J98" s="108"/>
      <c r="K98" s="109"/>
      <c r="L98" s="108"/>
      <c r="M98" s="107"/>
      <c r="N98" s="108"/>
      <c r="O98" s="107"/>
      <c r="P98" s="108"/>
      <c r="Q98" s="109"/>
      <c r="R98" s="108"/>
      <c r="S98" s="107"/>
      <c r="T98" s="108"/>
      <c r="U98" s="107"/>
      <c r="V98" s="108"/>
      <c r="W98" s="109"/>
      <c r="X98" s="108"/>
      <c r="Y98" s="107"/>
      <c r="Z98" s="108">
        <v>10</v>
      </c>
      <c r="AA98" s="107" t="s">
        <v>25</v>
      </c>
      <c r="AB98" s="108"/>
      <c r="AC98" s="109"/>
      <c r="AD98" s="106"/>
      <c r="AE98" s="111"/>
    </row>
    <row r="99" spans="1:31" ht="13.5" thickBot="1">
      <c r="A99" s="228" t="s">
        <v>267</v>
      </c>
      <c r="B99" s="182" t="s">
        <v>237</v>
      </c>
      <c r="C99" s="178" t="s">
        <v>238</v>
      </c>
      <c r="D99" s="105">
        <f>SUM(F99,H99,J99,L99,N99,P99,R99,T99,V99,X99,Z99,AB99)</f>
        <v>10</v>
      </c>
      <c r="E99" s="105">
        <v>3</v>
      </c>
      <c r="F99" s="108"/>
      <c r="G99" s="107"/>
      <c r="H99" s="108"/>
      <c r="I99" s="107"/>
      <c r="J99" s="108"/>
      <c r="K99" s="109"/>
      <c r="L99" s="108"/>
      <c r="M99" s="107"/>
      <c r="N99" s="108"/>
      <c r="O99" s="107"/>
      <c r="P99" s="108"/>
      <c r="Q99" s="109"/>
      <c r="R99" s="108"/>
      <c r="S99" s="107"/>
      <c r="T99" s="108"/>
      <c r="U99" s="107"/>
      <c r="V99" s="108"/>
      <c r="W99" s="109"/>
      <c r="X99" s="108"/>
      <c r="Y99" s="107"/>
      <c r="Z99" s="108">
        <v>10</v>
      </c>
      <c r="AA99" s="107" t="s">
        <v>25</v>
      </c>
      <c r="AB99" s="108"/>
      <c r="AC99" s="109"/>
      <c r="AD99" s="106"/>
      <c r="AE99" s="111"/>
    </row>
    <row r="100" spans="1:31" ht="13.5" thickBot="1">
      <c r="A100" s="227" t="s">
        <v>269</v>
      </c>
      <c r="B100" s="183" t="s">
        <v>240</v>
      </c>
      <c r="C100" s="184" t="s">
        <v>241</v>
      </c>
      <c r="D100" s="184">
        <v>2</v>
      </c>
      <c r="E100" s="184">
        <v>15</v>
      </c>
      <c r="F100" s="185"/>
      <c r="G100" s="186"/>
      <c r="H100" s="185"/>
      <c r="I100" s="186"/>
      <c r="J100" s="185"/>
      <c r="K100" s="187"/>
      <c r="L100" s="185"/>
      <c r="M100" s="186"/>
      <c r="N100" s="185"/>
      <c r="O100" s="186"/>
      <c r="P100" s="185"/>
      <c r="Q100" s="187"/>
      <c r="R100" s="185"/>
      <c r="S100" s="186"/>
      <c r="T100" s="185"/>
      <c r="U100" s="186"/>
      <c r="V100" s="185"/>
      <c r="W100" s="187"/>
      <c r="X100" s="185"/>
      <c r="Y100" s="186"/>
      <c r="Z100" s="185">
        <v>2</v>
      </c>
      <c r="AA100" s="186" t="s">
        <v>250</v>
      </c>
      <c r="AB100" s="185"/>
      <c r="AC100" s="187"/>
      <c r="AD100" s="247"/>
      <c r="AE100" s="188"/>
    </row>
    <row r="101" spans="1:31" ht="12.75">
      <c r="A101" s="189"/>
      <c r="B101" s="19"/>
      <c r="C101" s="190" t="s">
        <v>242</v>
      </c>
      <c r="D101" s="190">
        <f>SUM(D8,D19,D32,D58,D100)</f>
        <v>542</v>
      </c>
      <c r="E101" s="191">
        <f>SUM(E8,E19,E32,E58)</f>
        <v>210</v>
      </c>
      <c r="F101" s="192">
        <f>SUM(F8+F19+F32+F58)</f>
        <v>50</v>
      </c>
      <c r="G101" s="193"/>
      <c r="H101" s="194">
        <f>SUM(H8+H19+H32+H58)</f>
        <v>50</v>
      </c>
      <c r="I101" s="193"/>
      <c r="J101" s="194">
        <f>SUM(J8+J19+J32+J58)</f>
        <v>20</v>
      </c>
      <c r="K101" s="195"/>
      <c r="L101" s="194">
        <f>SUM(L8+L19+L32+L58)</f>
        <v>50</v>
      </c>
      <c r="M101" s="193"/>
      <c r="N101" s="194">
        <f>SUM(N8+N19+N32+N58)</f>
        <v>50</v>
      </c>
      <c r="O101" s="193"/>
      <c r="P101" s="194">
        <f>SUM(P8+P19+P32+P58)</f>
        <v>30</v>
      </c>
      <c r="Q101" s="195"/>
      <c r="R101" s="194">
        <f>SUM(R8+R19+R32+R58)</f>
        <v>50</v>
      </c>
      <c r="S101" s="193"/>
      <c r="T101" s="194">
        <f>SUM(T8+T19+T32+T58)</f>
        <v>50</v>
      </c>
      <c r="U101" s="193"/>
      <c r="V101" s="194">
        <f>SUM(V8+V19+V32+V58)</f>
        <v>50</v>
      </c>
      <c r="W101" s="195"/>
      <c r="X101" s="194">
        <f>SUM(X8+X19+X32+X58)</f>
        <v>50</v>
      </c>
      <c r="Y101" s="193"/>
      <c r="Z101" s="194">
        <f>SUM(Z100+Z8+Z19+Z32+Z58)</f>
        <v>52</v>
      </c>
      <c r="AA101" s="193"/>
      <c r="AB101" s="194">
        <f>SUM(AB8+AB19+AB32+AB58)</f>
        <v>40</v>
      </c>
      <c r="AC101" s="195"/>
      <c r="AD101" s="192"/>
      <c r="AE101" s="191"/>
    </row>
    <row r="102" spans="1:31" ht="12.75">
      <c r="A102" s="168"/>
      <c r="B102" s="196"/>
      <c r="C102" s="169" t="s">
        <v>243</v>
      </c>
      <c r="D102" s="169">
        <f>SUM(G102,I102,K102,M102,O102,Q102,S102,U102,W102,Y102,AA102,AC102)</f>
        <v>51</v>
      </c>
      <c r="E102" s="174"/>
      <c r="F102" s="197"/>
      <c r="G102" s="171">
        <f>COUNTIF(G9:G100,"*V*")</f>
        <v>5</v>
      </c>
      <c r="H102" s="170"/>
      <c r="I102" s="171">
        <f>COUNTIF(I9:I100,"*V*")</f>
        <v>5</v>
      </c>
      <c r="J102" s="170"/>
      <c r="K102" s="172">
        <f>COUNTIF(K9:K100,"*V*")</f>
        <v>0</v>
      </c>
      <c r="L102" s="170"/>
      <c r="M102" s="171">
        <f>COUNTIF(M9:M100,"*V*")</f>
        <v>5</v>
      </c>
      <c r="N102" s="170"/>
      <c r="O102" s="171">
        <f>COUNTIF(O9:O100,"*V*")</f>
        <v>6</v>
      </c>
      <c r="P102" s="170"/>
      <c r="Q102" s="172">
        <f>COUNTIF(Q9:Q100,"*V*")</f>
        <v>0</v>
      </c>
      <c r="R102" s="170"/>
      <c r="S102" s="171">
        <f>COUNTIF(S9:S100,"*V*")</f>
        <v>6</v>
      </c>
      <c r="T102" s="170"/>
      <c r="U102" s="171">
        <f>COUNTIF(U9:U100,"*V*")</f>
        <v>8</v>
      </c>
      <c r="V102" s="170"/>
      <c r="W102" s="172">
        <f>COUNTIF(W9:W100,"*V*")</f>
        <v>1</v>
      </c>
      <c r="X102" s="170"/>
      <c r="Y102" s="171">
        <f>COUNTIF(Y9:Y100,"*V*")</f>
        <v>7</v>
      </c>
      <c r="Z102" s="170"/>
      <c r="AA102" s="171">
        <f>COUNTIF(AA9:AA100,"*V*")</f>
        <v>8</v>
      </c>
      <c r="AB102" s="170"/>
      <c r="AC102" s="172">
        <f>COUNTIF(AC9:AC100,"*V*")</f>
        <v>0</v>
      </c>
      <c r="AD102" s="197"/>
      <c r="AE102" s="174"/>
    </row>
    <row r="103" spans="1:31" ht="12.75">
      <c r="A103" s="168"/>
      <c r="B103" s="196"/>
      <c r="C103" s="169" t="s">
        <v>251</v>
      </c>
      <c r="D103" s="169">
        <f>SUM(G103,I103,K103,M103,O103,Q103,S103,U103,W103,Y103,AA103,AC103)</f>
        <v>22</v>
      </c>
      <c r="E103" s="174"/>
      <c r="F103" s="197"/>
      <c r="G103" s="171">
        <f>COUNTIF(G9:G100,"*é*")</f>
        <v>2</v>
      </c>
      <c r="H103" s="170"/>
      <c r="I103" s="171">
        <f>COUNTIF(I9:I100,"*é*")</f>
        <v>2</v>
      </c>
      <c r="J103" s="170"/>
      <c r="K103" s="172">
        <f>COUNTIF(K9:K100,"*é*")</f>
        <v>1</v>
      </c>
      <c r="L103" s="170"/>
      <c r="M103" s="171">
        <f>COUNTIF(M9:M100,"*é*")</f>
        <v>2</v>
      </c>
      <c r="N103" s="170"/>
      <c r="O103" s="171">
        <f>COUNTIF(O9:O100,"*é*")</f>
        <v>0</v>
      </c>
      <c r="P103" s="170"/>
      <c r="Q103" s="172">
        <f>COUNTIF(Q9:Q100,"*é*")</f>
        <v>2</v>
      </c>
      <c r="R103" s="170"/>
      <c r="S103" s="171">
        <f>COUNTIF(S9:S100,"*é*")</f>
        <v>2</v>
      </c>
      <c r="T103" s="170"/>
      <c r="U103" s="171">
        <f>COUNTIF(U9:U100,"*é*")</f>
        <v>1</v>
      </c>
      <c r="V103" s="170"/>
      <c r="W103" s="172">
        <f>COUNTIF(W9:W100,"*é*")</f>
        <v>5</v>
      </c>
      <c r="X103" s="170"/>
      <c r="Y103" s="171">
        <f>COUNTIF(Y9:Y100,"*é*")</f>
        <v>1</v>
      </c>
      <c r="Z103" s="170"/>
      <c r="AA103" s="171">
        <f>COUNTIF(AA9:AA100,"*é*")</f>
        <v>0</v>
      </c>
      <c r="AB103" s="170"/>
      <c r="AC103" s="172">
        <f>COUNTIF(AC9:AC100,"*é*")</f>
        <v>4</v>
      </c>
      <c r="AD103" s="197"/>
      <c r="AE103" s="174"/>
    </row>
    <row r="104" spans="1:31" ht="13.5" thickBot="1">
      <c r="A104" s="198"/>
      <c r="B104" s="199"/>
      <c r="C104" s="200" t="s">
        <v>244</v>
      </c>
      <c r="D104" s="201">
        <f>SUM(D102+D103)</f>
        <v>73</v>
      </c>
      <c r="E104" s="202"/>
      <c r="F104" s="203"/>
      <c r="G104" s="204">
        <f>SUM(G102:G103)</f>
        <v>7</v>
      </c>
      <c r="H104" s="205"/>
      <c r="I104" s="204">
        <f>SUM(I102:I103)</f>
        <v>7</v>
      </c>
      <c r="J104" s="205"/>
      <c r="K104" s="206">
        <f>SUM(K102:K103)</f>
        <v>1</v>
      </c>
      <c r="L104" s="205"/>
      <c r="M104" s="204">
        <f>SUM(M102+M103)</f>
        <v>7</v>
      </c>
      <c r="N104" s="205"/>
      <c r="O104" s="204">
        <f>SUM(O102+O103)</f>
        <v>6</v>
      </c>
      <c r="P104" s="205"/>
      <c r="Q104" s="206">
        <f>SUM(Q102+Q103)</f>
        <v>2</v>
      </c>
      <c r="R104" s="205"/>
      <c r="S104" s="204">
        <f>SUM(S102+S103)</f>
        <v>8</v>
      </c>
      <c r="T104" s="205"/>
      <c r="U104" s="204">
        <f>SUM(U102+U103)</f>
        <v>9</v>
      </c>
      <c r="V104" s="205"/>
      <c r="W104" s="206">
        <f>SUM(W102+W103)</f>
        <v>6</v>
      </c>
      <c r="X104" s="205"/>
      <c r="Y104" s="204">
        <f>SUM(Y102+Y103)</f>
        <v>8</v>
      </c>
      <c r="Z104" s="205"/>
      <c r="AA104" s="204">
        <f>SUM(AA102+AA103)</f>
        <v>8</v>
      </c>
      <c r="AB104" s="205"/>
      <c r="AC104" s="206">
        <f>SUM(AC102+AC103)</f>
        <v>4</v>
      </c>
      <c r="AD104" s="203"/>
      <c r="AE104" s="207"/>
    </row>
    <row r="105" ht="12.75">
      <c r="B105" s="256"/>
    </row>
    <row r="107" spans="3:34" ht="12.75">
      <c r="C107" s="262" t="s">
        <v>271</v>
      </c>
      <c r="D107" s="257" t="s">
        <v>272</v>
      </c>
      <c r="K107" s="299" t="s">
        <v>280</v>
      </c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H107" s="120"/>
    </row>
    <row r="108" spans="3:31" ht="12.75">
      <c r="C108" s="258" t="s">
        <v>273</v>
      </c>
      <c r="D108" s="259">
        <v>2</v>
      </c>
      <c r="E108" s="255"/>
      <c r="F108" s="255"/>
      <c r="G108" s="255"/>
      <c r="H108" s="255"/>
      <c r="I108" s="255"/>
      <c r="J108" s="255"/>
      <c r="AA108" s="263"/>
      <c r="AB108" s="264"/>
      <c r="AC108" s="255"/>
      <c r="AD108" s="255"/>
      <c r="AE108" s="255"/>
    </row>
    <row r="109" spans="3:31" ht="12.75">
      <c r="C109" s="258" t="s">
        <v>274</v>
      </c>
      <c r="D109" s="259">
        <v>2</v>
      </c>
      <c r="E109" s="255"/>
      <c r="F109" s="255"/>
      <c r="G109" s="255"/>
      <c r="H109" s="255"/>
      <c r="I109" s="255"/>
      <c r="J109" s="255"/>
      <c r="K109" s="298" t="s">
        <v>281</v>
      </c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55"/>
      <c r="AE109" s="255"/>
    </row>
    <row r="110" spans="3:29" ht="22.5">
      <c r="C110" s="260" t="s">
        <v>275</v>
      </c>
      <c r="D110" s="261">
        <v>3</v>
      </c>
      <c r="K110" s="289" t="s">
        <v>287</v>
      </c>
      <c r="L110" s="290"/>
      <c r="M110" s="290"/>
      <c r="N110" s="290"/>
      <c r="O110" s="290"/>
      <c r="P110" s="290"/>
      <c r="Q110" s="290"/>
      <c r="R110" s="290"/>
      <c r="S110" s="291"/>
      <c r="T110" s="289" t="s">
        <v>288</v>
      </c>
      <c r="U110" s="290"/>
      <c r="V110" s="290"/>
      <c r="W110" s="290"/>
      <c r="X110" s="290"/>
      <c r="Y110" s="290"/>
      <c r="Z110" s="290"/>
      <c r="AA110" s="290"/>
      <c r="AB110" s="290"/>
      <c r="AC110" s="291"/>
    </row>
    <row r="111" spans="3:29" ht="12.75" customHeight="1">
      <c r="C111" s="258" t="s">
        <v>276</v>
      </c>
      <c r="D111" s="259">
        <v>3</v>
      </c>
      <c r="K111" s="288" t="s">
        <v>286</v>
      </c>
      <c r="L111" s="288"/>
      <c r="M111" s="288"/>
      <c r="N111" s="288"/>
      <c r="O111" s="288"/>
      <c r="P111" s="288"/>
      <c r="Q111" s="288"/>
      <c r="R111" s="288"/>
      <c r="S111" s="288"/>
      <c r="T111" s="288" t="s">
        <v>285</v>
      </c>
      <c r="U111" s="288"/>
      <c r="V111" s="288"/>
      <c r="W111" s="288"/>
      <c r="X111" s="288"/>
      <c r="Y111" s="288"/>
      <c r="Z111" s="288"/>
      <c r="AA111" s="288"/>
      <c r="AB111" s="288"/>
      <c r="AC111" s="288"/>
    </row>
    <row r="112" spans="3:29" ht="12.75">
      <c r="C112" s="258" t="s">
        <v>277</v>
      </c>
      <c r="D112" s="259">
        <v>3</v>
      </c>
      <c r="K112" s="288"/>
      <c r="L112" s="288"/>
      <c r="M112" s="288"/>
      <c r="N112" s="288"/>
      <c r="O112" s="288"/>
      <c r="P112" s="288"/>
      <c r="Q112" s="288"/>
      <c r="R112" s="288"/>
      <c r="S112" s="288"/>
      <c r="T112" s="288"/>
      <c r="U112" s="288"/>
      <c r="V112" s="288"/>
      <c r="W112" s="288"/>
      <c r="X112" s="288"/>
      <c r="Y112" s="288"/>
      <c r="Z112" s="288"/>
      <c r="AA112" s="288"/>
      <c r="AB112" s="288"/>
      <c r="AC112" s="288"/>
    </row>
    <row r="113" spans="3:29" ht="12.75" customHeight="1">
      <c r="C113" s="258" t="s">
        <v>278</v>
      </c>
      <c r="D113" s="259">
        <v>3</v>
      </c>
      <c r="K113" s="288" t="s">
        <v>282</v>
      </c>
      <c r="L113" s="288"/>
      <c r="M113" s="288"/>
      <c r="N113" s="288"/>
      <c r="O113" s="288"/>
      <c r="P113" s="288"/>
      <c r="Q113" s="288"/>
      <c r="R113" s="288"/>
      <c r="S113" s="288"/>
      <c r="T113" s="288" t="s">
        <v>283</v>
      </c>
      <c r="U113" s="288"/>
      <c r="V113" s="288"/>
      <c r="W113" s="288"/>
      <c r="X113" s="288"/>
      <c r="Y113" s="288"/>
      <c r="Z113" s="288"/>
      <c r="AA113" s="288"/>
      <c r="AB113" s="288"/>
      <c r="AC113" s="288"/>
    </row>
    <row r="114" spans="3:29" ht="12.75">
      <c r="C114" s="258" t="s">
        <v>279</v>
      </c>
      <c r="D114" s="259">
        <v>3</v>
      </c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</row>
  </sheetData>
  <sheetProtection/>
  <mergeCells count="37">
    <mergeCell ref="N5:O5"/>
    <mergeCell ref="H5:I5"/>
    <mergeCell ref="T113:AC114"/>
    <mergeCell ref="K109:AC109"/>
    <mergeCell ref="K107:AC107"/>
    <mergeCell ref="K113:S114"/>
    <mergeCell ref="K110:S110"/>
    <mergeCell ref="C1:AE1"/>
    <mergeCell ref="C2:AE2"/>
    <mergeCell ref="C3:AE3"/>
    <mergeCell ref="B95:C95"/>
    <mergeCell ref="B78:C78"/>
    <mergeCell ref="F4:K4"/>
    <mergeCell ref="F5:G5"/>
    <mergeCell ref="B79:C79"/>
    <mergeCell ref="T5:U5"/>
    <mergeCell ref="B88:C88"/>
    <mergeCell ref="B83:C83"/>
    <mergeCell ref="R4:W4"/>
    <mergeCell ref="P5:Q5"/>
    <mergeCell ref="R5:S5"/>
    <mergeCell ref="K111:S112"/>
    <mergeCell ref="T110:AC110"/>
    <mergeCell ref="T111:AC112"/>
    <mergeCell ref="Z5:AA5"/>
    <mergeCell ref="B77:C77"/>
    <mergeCell ref="L5:M5"/>
    <mergeCell ref="AD8:AE8"/>
    <mergeCell ref="V5:W5"/>
    <mergeCell ref="AD9:AE9"/>
    <mergeCell ref="B69:C69"/>
    <mergeCell ref="B46:C46"/>
    <mergeCell ref="X4:AC4"/>
    <mergeCell ref="X5:Y5"/>
    <mergeCell ref="J5:K5"/>
    <mergeCell ref="L4:Q4"/>
    <mergeCell ref="AB5:AC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headerFooter alignWithMargins="0">
    <oddHeader>&amp;LÓbudai Egyetem
Keleti Károly Gazdasági Kar&amp;RÉrvényes: 2010/2011 tanévtől</oddHeader>
    <oddFooter>&amp;LBudapest, &amp;D&amp;CMűszaki Menedzser BSc szak
Távoktatás tagozat
&amp;P/&amp;N</oddFooter>
  </headerFooter>
  <rowBreaks count="2" manualBreakCount="2">
    <brk id="45" max="30" man="1"/>
    <brk id="76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KGK</dc:creator>
  <cp:keywords/>
  <dc:description/>
  <cp:lastModifiedBy>Timea</cp:lastModifiedBy>
  <cp:lastPrinted>2011-04-29T07:30:07Z</cp:lastPrinted>
  <dcterms:created xsi:type="dcterms:W3CDTF">2008-06-17T08:36:36Z</dcterms:created>
  <dcterms:modified xsi:type="dcterms:W3CDTF">2017-07-12T08:58:14Z</dcterms:modified>
  <cp:category/>
  <cp:version/>
  <cp:contentType/>
  <cp:contentStatus/>
</cp:coreProperties>
</file>