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activeTab="0"/>
  </bookViews>
  <sheets>
    <sheet name="tanterv" sheetId="1" r:id="rId1"/>
    <sheet name="választható" sheetId="2" r:id="rId2"/>
  </sheets>
  <definedNames/>
  <calcPr fullCalcOnLoad="1"/>
</workbook>
</file>

<file path=xl/sharedStrings.xml><?xml version="1.0" encoding="utf-8"?>
<sst xmlns="http://schemas.openxmlformats.org/spreadsheetml/2006/main" count="119" uniqueCount="90">
  <si>
    <t xml:space="preserve">  óraszámokkal ; követelményekkel (k.); kreditekkel (kr.)</t>
  </si>
  <si>
    <t>Kód</t>
  </si>
  <si>
    <t>Tantárgyak</t>
  </si>
  <si>
    <t>Félévek</t>
  </si>
  <si>
    <t>óra</t>
  </si>
  <si>
    <t>1.</t>
  </si>
  <si>
    <t>2.</t>
  </si>
  <si>
    <t>A</t>
  </si>
  <si>
    <t>B</t>
  </si>
  <si>
    <t>G</t>
  </si>
  <si>
    <t>Összes óraszám</t>
  </si>
  <si>
    <t xml:space="preserve">heti össz. </t>
  </si>
  <si>
    <t>kr..</t>
  </si>
  <si>
    <t>Előtanulmányi rend</t>
  </si>
  <si>
    <t>MINTATANTERV</t>
  </si>
  <si>
    <t>szigorlat (s)</t>
  </si>
  <si>
    <t>vizsga (v)</t>
  </si>
  <si>
    <t>Féléviközi teljesítmény (f)</t>
  </si>
  <si>
    <t>ea</t>
  </si>
  <si>
    <t>tgy</t>
  </si>
  <si>
    <t>l</t>
  </si>
  <si>
    <t>k</t>
  </si>
  <si>
    <t>kr</t>
  </si>
  <si>
    <t>Összes követelmény</t>
  </si>
  <si>
    <t>Szakirányú továbbképzés menedzser szakon - Vállalkozói szakirány</t>
  </si>
  <si>
    <t>Alapismeretek és szakmai törzsanyag</t>
  </si>
  <si>
    <t>Speciális szakismeretek</t>
  </si>
  <si>
    <t xml:space="preserve">Vállalatgazdaságtan és -szervezés </t>
  </si>
  <si>
    <t>Jogi ismeretek</t>
  </si>
  <si>
    <t>Statisztika</t>
  </si>
  <si>
    <t>Marketing</t>
  </si>
  <si>
    <t>Esti tagozat</t>
  </si>
  <si>
    <t>Kötelezően választható tárgyak I.</t>
  </si>
  <si>
    <t>Számvitel-elemzés</t>
  </si>
  <si>
    <t>Humánmenedzsment</t>
  </si>
  <si>
    <t>Üzleti tervezés</t>
  </si>
  <si>
    <t>Projektmenedzsment</t>
  </si>
  <si>
    <t>Üzleti szimuláció</t>
  </si>
  <si>
    <t>Stratégiai menedzsment</t>
  </si>
  <si>
    <t>Kötelezően választható II.</t>
  </si>
  <si>
    <t>Szakdolgozat</t>
  </si>
  <si>
    <t>GGTVS131EK</t>
  </si>
  <si>
    <t>GGTJI131EK</t>
  </si>
  <si>
    <t>GGTST131EK</t>
  </si>
  <si>
    <t>GGTMA131EK</t>
  </si>
  <si>
    <r>
      <t>GGTV</t>
    </r>
    <r>
      <rPr>
        <sz val="8"/>
        <rFont val="Arial CE"/>
        <family val="2"/>
      </rPr>
      <t>A</t>
    </r>
    <r>
      <rPr>
        <b/>
        <sz val="8"/>
        <rFont val="Arial CE"/>
        <family val="2"/>
      </rPr>
      <t>131EK</t>
    </r>
  </si>
  <si>
    <t>GGTSE131EK</t>
  </si>
  <si>
    <t>GGTHM131EK</t>
  </si>
  <si>
    <t>GGTUT131EK</t>
  </si>
  <si>
    <t>GGTPM131EK</t>
  </si>
  <si>
    <t>GGTUS131EK</t>
  </si>
  <si>
    <t>Üzleti (menedzseri) ismeretek I.</t>
  </si>
  <si>
    <t>Üzleti (menedzseri) ismeretek II.</t>
  </si>
  <si>
    <t>GGTUI132EK</t>
  </si>
  <si>
    <t>GGTUI232EK</t>
  </si>
  <si>
    <t>Vállalati pénzügyek I.</t>
  </si>
  <si>
    <t>Vállalati pénzügyek II.</t>
  </si>
  <si>
    <t>GGTVP132EK</t>
  </si>
  <si>
    <t>GGTVP232EK</t>
  </si>
  <si>
    <t>GGTSR131EK</t>
  </si>
  <si>
    <r>
      <t>GGTW</t>
    </r>
    <r>
      <rPr>
        <sz val="8"/>
        <rFont val="Arial CE"/>
        <family val="2"/>
      </rPr>
      <t>A</t>
    </r>
    <r>
      <rPr>
        <b/>
        <sz val="8"/>
        <rFont val="Arial CE"/>
        <family val="2"/>
      </rPr>
      <t>131EK</t>
    </r>
  </si>
  <si>
    <t>GGTSD131EK</t>
  </si>
  <si>
    <t>v</t>
  </si>
  <si>
    <t>Üzleti (menedzseri) ismeretek szigorlat</t>
  </si>
  <si>
    <t>GGTUIS32EK</t>
  </si>
  <si>
    <t>f</t>
  </si>
  <si>
    <t>s</t>
  </si>
  <si>
    <t>Szociológia</t>
  </si>
  <si>
    <t>Informatika</t>
  </si>
  <si>
    <t>Külkereskedelmi ismeretek</t>
  </si>
  <si>
    <t>Döntések kvantitatív módszerei</t>
  </si>
  <si>
    <t>Válságmenedzsment</t>
  </si>
  <si>
    <t xml:space="preserve">Kötelezően választható tárgyak II. </t>
  </si>
  <si>
    <t>Logisztika</t>
  </si>
  <si>
    <t>Értékelemzés</t>
  </si>
  <si>
    <t>Adózási ismeretek</t>
  </si>
  <si>
    <t>Környezetgazdaságtan</t>
  </si>
  <si>
    <t>Költségelemzés és kalkuláció</t>
  </si>
  <si>
    <t>GGTV1131EK</t>
  </si>
  <si>
    <t>GGTV2131EK</t>
  </si>
  <si>
    <t>GGTV3131EK</t>
  </si>
  <si>
    <t>GGTV4131EK</t>
  </si>
  <si>
    <t>GGTV5131EK</t>
  </si>
  <si>
    <t>Heti óraszám</t>
  </si>
  <si>
    <t>Kredit</t>
  </si>
  <si>
    <t>GGTW1131EK</t>
  </si>
  <si>
    <t>GGTW2131EK</t>
  </si>
  <si>
    <t>GGTW3131EK</t>
  </si>
  <si>
    <t>GGTW4131EK</t>
  </si>
  <si>
    <t>GGTW5131EK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</si>
</sst>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 CE"/>
      <family val="0"/>
    </font>
    <font>
      <i/>
      <sz val="10"/>
      <name val="Arial CE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0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medium"/>
      <bottom style="thick"/>
    </border>
    <border>
      <left style="thin"/>
      <right style="thick"/>
      <top style="thin"/>
      <bottom style="dotted"/>
    </border>
    <border>
      <left>
        <color indexed="63"/>
      </left>
      <right style="thick"/>
      <top style="thin"/>
      <bottom style="dotted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 style="thick"/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 style="thick"/>
      <right style="dotted"/>
      <top style="dotted"/>
      <bottom>
        <color indexed="63"/>
      </bottom>
    </border>
    <border>
      <left style="thick"/>
      <right style="dotted"/>
      <top>
        <color indexed="63"/>
      </top>
      <bottom style="thick"/>
    </border>
    <border>
      <left style="dotted"/>
      <right style="dotted"/>
      <top>
        <color indexed="63"/>
      </top>
      <bottom style="thick"/>
    </border>
    <border>
      <left style="dotted"/>
      <right>
        <color indexed="63"/>
      </right>
      <top>
        <color indexed="63"/>
      </top>
      <bottom style="thick"/>
    </border>
    <border>
      <left style="thick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ck"/>
      <right style="dotted"/>
      <top style="thick"/>
      <bottom style="medium"/>
    </border>
    <border>
      <left style="dotted"/>
      <right style="dotted"/>
      <top style="thick"/>
      <bottom style="medium"/>
    </border>
    <border>
      <left style="dotted"/>
      <right style="thick"/>
      <top style="thick"/>
      <bottom style="medium"/>
    </border>
    <border>
      <left style="thick"/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dotted"/>
      <top style="thick"/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ck"/>
      <top>
        <color indexed="63"/>
      </top>
      <bottom style="thin"/>
    </border>
    <border>
      <left style="thick"/>
      <right style="dotted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thick"/>
      <right style="dotted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 style="thick"/>
      <right style="dotted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  <border>
      <left>
        <color indexed="63"/>
      </left>
      <right style="dotted"/>
      <top style="medium"/>
      <bottom style="thick"/>
    </border>
    <border>
      <left style="dotted"/>
      <right style="dotted"/>
      <top style="medium"/>
      <bottom style="thick"/>
    </border>
    <border>
      <left style="dotted"/>
      <right style="thick"/>
      <top style="medium"/>
      <bottom style="thick"/>
    </border>
    <border>
      <left style="thick"/>
      <right style="dotted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>
        <color indexed="63"/>
      </top>
      <bottom style="dotted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dotted"/>
      <top style="thick"/>
      <bottom style="thick"/>
    </border>
    <border>
      <left style="dotted"/>
      <right style="dotted"/>
      <top style="thick"/>
      <bottom style="thick"/>
    </border>
    <border>
      <left style="dotted"/>
      <right>
        <color indexed="63"/>
      </right>
      <top style="thick"/>
      <bottom style="thick"/>
    </border>
    <border>
      <left style="dotted"/>
      <right style="thick"/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/>
    </xf>
    <xf numFmtId="0" fontId="5" fillId="0" borderId="65" xfId="0" applyFont="1" applyFill="1" applyBorder="1" applyAlignment="1">
      <alignment/>
    </xf>
    <xf numFmtId="0" fontId="7" fillId="3" borderId="65" xfId="0" applyFont="1" applyFill="1" applyBorder="1" applyAlignment="1">
      <alignment/>
    </xf>
    <xf numFmtId="0" fontId="7" fillId="3" borderId="66" xfId="0" applyFont="1" applyFill="1" applyBorder="1" applyAlignment="1">
      <alignment/>
    </xf>
    <xf numFmtId="0" fontId="5" fillId="3" borderId="49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65" xfId="0" applyFont="1" applyFill="1" applyBorder="1" applyAlignment="1">
      <alignment/>
    </xf>
    <xf numFmtId="0" fontId="5" fillId="3" borderId="66" xfId="0" applyFont="1" applyFill="1" applyBorder="1" applyAlignment="1">
      <alignment/>
    </xf>
    <xf numFmtId="0" fontId="6" fillId="0" borderId="67" xfId="0" applyFont="1" applyBorder="1" applyAlignment="1">
      <alignment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69" xfId="0" applyFont="1" applyBorder="1" applyAlignment="1">
      <alignment/>
    </xf>
    <xf numFmtId="0" fontId="5" fillId="0" borderId="70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6" fillId="2" borderId="71" xfId="0" applyFont="1" applyFill="1" applyBorder="1" applyAlignment="1">
      <alignment/>
    </xf>
    <xf numFmtId="0" fontId="6" fillId="2" borderId="72" xfId="0" applyFont="1" applyFill="1" applyBorder="1" applyAlignment="1">
      <alignment/>
    </xf>
    <xf numFmtId="0" fontId="5" fillId="2" borderId="73" xfId="0" applyFont="1" applyFill="1" applyBorder="1" applyAlignment="1">
      <alignment horizontal="center"/>
    </xf>
    <xf numFmtId="0" fontId="5" fillId="2" borderId="74" xfId="0" applyFont="1" applyFill="1" applyBorder="1" applyAlignment="1">
      <alignment horizontal="center"/>
    </xf>
    <xf numFmtId="0" fontId="5" fillId="2" borderId="75" xfId="0" applyFont="1" applyFill="1" applyBorder="1" applyAlignment="1">
      <alignment horizontal="center"/>
    </xf>
    <xf numFmtId="0" fontId="5" fillId="2" borderId="76" xfId="0" applyFont="1" applyFill="1" applyBorder="1" applyAlignment="1">
      <alignment horizontal="center"/>
    </xf>
    <xf numFmtId="0" fontId="5" fillId="2" borderId="77" xfId="0" applyFont="1" applyFill="1" applyBorder="1" applyAlignment="1">
      <alignment horizontal="center"/>
    </xf>
    <xf numFmtId="0" fontId="4" fillId="2" borderId="78" xfId="0" applyFont="1" applyFill="1" applyBorder="1" applyAlignment="1">
      <alignment horizontal="center"/>
    </xf>
    <xf numFmtId="0" fontId="5" fillId="2" borderId="71" xfId="0" applyFont="1" applyFill="1" applyBorder="1" applyAlignment="1">
      <alignment horizontal="center"/>
    </xf>
    <xf numFmtId="0" fontId="6" fillId="0" borderId="79" xfId="0" applyFont="1" applyBorder="1" applyAlignment="1">
      <alignment/>
    </xf>
    <xf numFmtId="0" fontId="5" fillId="2" borderId="80" xfId="0" applyFont="1" applyFill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3" borderId="22" xfId="0" applyFont="1" applyFill="1" applyBorder="1" applyAlignment="1">
      <alignment/>
    </xf>
    <xf numFmtId="0" fontId="5" fillId="0" borderId="82" xfId="0" applyFont="1" applyBorder="1" applyAlignment="1">
      <alignment horizontal="center"/>
    </xf>
    <xf numFmtId="0" fontId="5" fillId="2" borderId="75" xfId="0" applyFont="1" applyFill="1" applyBorder="1" applyAlignment="1">
      <alignment horizontal="center"/>
    </xf>
    <xf numFmtId="0" fontId="5" fillId="2" borderId="76" xfId="0" applyFont="1" applyFill="1" applyBorder="1" applyAlignment="1">
      <alignment horizontal="center"/>
    </xf>
    <xf numFmtId="0" fontId="5" fillId="2" borderId="78" xfId="0" applyFont="1" applyFill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2" borderId="84" xfId="0" applyFont="1" applyFill="1" applyBorder="1" applyAlignment="1">
      <alignment horizontal="center"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5" fillId="0" borderId="56" xfId="0" applyFont="1" applyBorder="1" applyAlignment="1">
      <alignment/>
    </xf>
    <xf numFmtId="0" fontId="4" fillId="0" borderId="57" xfId="0" applyFont="1" applyBorder="1" applyAlignment="1">
      <alignment horizontal="right"/>
    </xf>
    <xf numFmtId="0" fontId="5" fillId="0" borderId="58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2" borderId="85" xfId="0" applyFont="1" applyFill="1" applyBorder="1" applyAlignment="1">
      <alignment horizontal="center"/>
    </xf>
    <xf numFmtId="0" fontId="5" fillId="0" borderId="86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87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5" fillId="0" borderId="89" xfId="0" applyFont="1" applyBorder="1" applyAlignment="1">
      <alignment/>
    </xf>
    <xf numFmtId="0" fontId="5" fillId="0" borderId="90" xfId="0" applyFont="1" applyBorder="1" applyAlignment="1">
      <alignment/>
    </xf>
    <xf numFmtId="0" fontId="5" fillId="0" borderId="86" xfId="0" applyFont="1" applyBorder="1" applyAlignment="1">
      <alignment/>
    </xf>
    <xf numFmtId="0" fontId="5" fillId="0" borderId="91" xfId="0" applyFont="1" applyBorder="1" applyAlignment="1">
      <alignment/>
    </xf>
    <xf numFmtId="0" fontId="6" fillId="2" borderId="92" xfId="0" applyFont="1" applyFill="1" applyBorder="1" applyAlignment="1">
      <alignment/>
    </xf>
    <xf numFmtId="0" fontId="6" fillId="2" borderId="93" xfId="0" applyFont="1" applyFill="1" applyBorder="1" applyAlignment="1">
      <alignment/>
    </xf>
    <xf numFmtId="0" fontId="5" fillId="0" borderId="94" xfId="0" applyFont="1" applyBorder="1" applyAlignment="1">
      <alignment/>
    </xf>
    <xf numFmtId="0" fontId="5" fillId="0" borderId="95" xfId="0" applyFont="1" applyBorder="1" applyAlignment="1">
      <alignment/>
    </xf>
    <xf numFmtId="0" fontId="6" fillId="2" borderId="96" xfId="0" applyFont="1" applyFill="1" applyBorder="1" applyAlignment="1">
      <alignment/>
    </xf>
    <xf numFmtId="0" fontId="5" fillId="0" borderId="97" xfId="0" applyFont="1" applyBorder="1" applyAlignment="1">
      <alignment/>
    </xf>
    <xf numFmtId="0" fontId="9" fillId="0" borderId="98" xfId="0" applyFont="1" applyFill="1" applyBorder="1" applyAlignment="1">
      <alignment/>
    </xf>
    <xf numFmtId="0" fontId="5" fillId="0" borderId="99" xfId="0" applyFont="1" applyFill="1" applyBorder="1" applyAlignment="1">
      <alignment/>
    </xf>
    <xf numFmtId="0" fontId="6" fillId="0" borderId="100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0" fontId="9" fillId="0" borderId="101" xfId="0" applyFont="1" applyBorder="1" applyAlignment="1">
      <alignment/>
    </xf>
    <xf numFmtId="0" fontId="0" fillId="0" borderId="88" xfId="0" applyBorder="1" applyAlignment="1">
      <alignment/>
    </xf>
    <xf numFmtId="0" fontId="6" fillId="2" borderId="102" xfId="0" applyFont="1" applyFill="1" applyBorder="1" applyAlignment="1">
      <alignment/>
    </xf>
    <xf numFmtId="0" fontId="6" fillId="2" borderId="92" xfId="0" applyFont="1" applyFill="1" applyBorder="1" applyAlignment="1">
      <alignment/>
    </xf>
    <xf numFmtId="0" fontId="6" fillId="2" borderId="93" xfId="0" applyFont="1" applyFill="1" applyBorder="1" applyAlignment="1">
      <alignment/>
    </xf>
    <xf numFmtId="0" fontId="5" fillId="0" borderId="94" xfId="0" applyFont="1" applyBorder="1" applyAlignment="1">
      <alignment/>
    </xf>
    <xf numFmtId="0" fontId="5" fillId="0" borderId="95" xfId="0" applyFont="1" applyBorder="1" applyAlignment="1">
      <alignment/>
    </xf>
    <xf numFmtId="0" fontId="5" fillId="0" borderId="97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10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65" xfId="0" applyFont="1" applyBorder="1" applyAlignment="1">
      <alignment horizontal="left"/>
    </xf>
    <xf numFmtId="0" fontId="5" fillId="0" borderId="116" xfId="0" applyFont="1" applyBorder="1" applyAlignment="1">
      <alignment horizontal="left"/>
    </xf>
    <xf numFmtId="0" fontId="5" fillId="0" borderId="10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tabSelected="1" workbookViewId="0" topLeftCell="A1">
      <selection activeCell="A1" sqref="A1:O1"/>
    </sheetView>
  </sheetViews>
  <sheetFormatPr defaultColWidth="9.00390625" defaultRowHeight="12.75"/>
  <cols>
    <col min="1" max="1" width="13.125" style="0" customWidth="1"/>
    <col min="2" max="2" width="30.375" style="0" customWidth="1"/>
    <col min="3" max="4" width="4.125" style="0" customWidth="1"/>
    <col min="5" max="5" width="3.25390625" style="0" customWidth="1"/>
    <col min="6" max="8" width="2.375" style="0" customWidth="1"/>
    <col min="9" max="12" width="3.25390625" style="0" customWidth="1"/>
    <col min="13" max="13" width="2.75390625" style="0" customWidth="1"/>
    <col min="14" max="14" width="3.25390625" style="0" customWidth="1"/>
    <col min="15" max="15" width="14.625" style="0" customWidth="1"/>
    <col min="16" max="17" width="2.375" style="0" customWidth="1"/>
    <col min="18" max="18" width="2.75390625" style="0" customWidth="1"/>
    <col min="19" max="21" width="3.25390625" style="0" customWidth="1"/>
    <col min="22" max="22" width="3.125" style="0" customWidth="1"/>
    <col min="23" max="23" width="2.75390625" style="0" customWidth="1"/>
    <col min="24" max="25" width="3.25390625" style="0" customWidth="1"/>
    <col min="26" max="27" width="2.375" style="0" customWidth="1"/>
    <col min="28" max="28" width="2.75390625" style="0" customWidth="1"/>
    <col min="29" max="30" width="3.25390625" style="0" customWidth="1"/>
    <col min="31" max="31" width="2.875" style="0" customWidth="1"/>
    <col min="32" max="32" width="3.25390625" style="0" customWidth="1"/>
    <col min="33" max="33" width="2.375" style="0" customWidth="1"/>
    <col min="34" max="34" width="3.25390625" style="0" customWidth="1"/>
    <col min="35" max="38" width="2.375" style="0" customWidth="1"/>
    <col min="39" max="39" width="3.25390625" style="0" customWidth="1"/>
    <col min="40" max="40" width="12.375" style="0" customWidth="1"/>
  </cols>
  <sheetData>
    <row r="1" spans="1:42" ht="18.75">
      <c r="A1" s="162" t="s">
        <v>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15.75">
      <c r="A2" s="163" t="s">
        <v>24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7"/>
      <c r="AP2" s="7"/>
    </row>
    <row r="3" spans="1:42" ht="15">
      <c r="A3" s="164" t="s">
        <v>31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7"/>
      <c r="AP3" s="7"/>
    </row>
    <row r="4" spans="1:42" ht="13.5" thickBot="1">
      <c r="A4" s="165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7"/>
      <c r="AP4" s="7"/>
    </row>
    <row r="5" spans="1:42" ht="13.5" customHeight="1" thickTop="1">
      <c r="A5" s="171" t="s">
        <v>1</v>
      </c>
      <c r="B5" s="174" t="s">
        <v>2</v>
      </c>
      <c r="C5" s="169" t="s">
        <v>11</v>
      </c>
      <c r="D5" s="170"/>
      <c r="E5" s="166" t="s">
        <v>3</v>
      </c>
      <c r="F5" s="167"/>
      <c r="G5" s="167"/>
      <c r="H5" s="167"/>
      <c r="I5" s="167"/>
      <c r="J5" s="167"/>
      <c r="K5" s="167"/>
      <c r="L5" s="167"/>
      <c r="M5" s="167"/>
      <c r="N5" s="167"/>
      <c r="O5" s="16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9"/>
      <c r="AO5" s="11"/>
      <c r="AP5" s="11"/>
    </row>
    <row r="6" spans="1:15" ht="13.5" thickBot="1">
      <c r="A6" s="172"/>
      <c r="B6" s="175"/>
      <c r="C6" s="177" t="s">
        <v>4</v>
      </c>
      <c r="D6" s="179" t="s">
        <v>12</v>
      </c>
      <c r="E6" s="20"/>
      <c r="F6" s="21"/>
      <c r="G6" s="22" t="s">
        <v>5</v>
      </c>
      <c r="H6" s="23"/>
      <c r="I6" s="24"/>
      <c r="J6" s="21"/>
      <c r="K6" s="21"/>
      <c r="L6" s="22" t="s">
        <v>6</v>
      </c>
      <c r="M6" s="23"/>
      <c r="N6" s="25"/>
      <c r="O6" s="34" t="s">
        <v>13</v>
      </c>
    </row>
    <row r="7" spans="1:15" ht="13.5" thickBot="1">
      <c r="A7" s="173"/>
      <c r="B7" s="176"/>
      <c r="C7" s="178"/>
      <c r="D7" s="180"/>
      <c r="E7" s="43" t="s">
        <v>18</v>
      </c>
      <c r="F7" s="44" t="s">
        <v>19</v>
      </c>
      <c r="G7" s="44" t="s">
        <v>20</v>
      </c>
      <c r="H7" s="44" t="s">
        <v>21</v>
      </c>
      <c r="I7" s="45" t="s">
        <v>22</v>
      </c>
      <c r="J7" s="43" t="s">
        <v>18</v>
      </c>
      <c r="K7" s="44" t="s">
        <v>19</v>
      </c>
      <c r="L7" s="44" t="s">
        <v>20</v>
      </c>
      <c r="M7" s="44" t="s">
        <v>21</v>
      </c>
      <c r="N7" s="45" t="s">
        <v>22</v>
      </c>
      <c r="O7" s="17"/>
    </row>
    <row r="8" spans="1:15" ht="14.25" thickBot="1" thickTop="1">
      <c r="A8" s="97" t="s">
        <v>7</v>
      </c>
      <c r="B8" s="98" t="s">
        <v>25</v>
      </c>
      <c r="C8" s="99">
        <f>E8+F8+G8+J8+K8+L8</f>
        <v>16</v>
      </c>
      <c r="D8" s="100">
        <f>SUM(D9:D16)</f>
        <v>25</v>
      </c>
      <c r="E8" s="101">
        <f>SUM(E9:E16)</f>
        <v>10</v>
      </c>
      <c r="F8" s="102">
        <f>SUM(F9:F16)</f>
        <v>4</v>
      </c>
      <c r="G8" s="102">
        <f>SUM(G9:G16)</f>
        <v>0</v>
      </c>
      <c r="H8" s="102"/>
      <c r="I8" s="103">
        <f>SUM(I9:I16)</f>
        <v>17</v>
      </c>
      <c r="J8" s="101">
        <f>SUM(J9:J16)</f>
        <v>1</v>
      </c>
      <c r="K8" s="102">
        <f>SUM(K9:K16)</f>
        <v>1</v>
      </c>
      <c r="L8" s="102">
        <f>SUM(L9:L16)</f>
        <v>0</v>
      </c>
      <c r="M8" s="102"/>
      <c r="N8" s="104">
        <f>SUM(N9:N16)</f>
        <v>8</v>
      </c>
      <c r="O8" s="105"/>
    </row>
    <row r="9" spans="1:15" ht="13.5" thickTop="1">
      <c r="A9" s="94" t="s">
        <v>41</v>
      </c>
      <c r="B9" s="82" t="s">
        <v>27</v>
      </c>
      <c r="C9" s="29">
        <f>E9+F9+G9+J9+K9+L9</f>
        <v>3</v>
      </c>
      <c r="D9" s="95">
        <f>I9+N9</f>
        <v>3</v>
      </c>
      <c r="E9" s="35">
        <v>2</v>
      </c>
      <c r="F9" s="36">
        <v>1</v>
      </c>
      <c r="G9" s="36">
        <v>0</v>
      </c>
      <c r="H9" s="36" t="s">
        <v>62</v>
      </c>
      <c r="I9" s="37">
        <v>3</v>
      </c>
      <c r="J9" s="38"/>
      <c r="K9" s="36"/>
      <c r="L9" s="36"/>
      <c r="M9" s="36"/>
      <c r="N9" s="37"/>
      <c r="O9" s="96"/>
    </row>
    <row r="10" spans="1:15" ht="12.75">
      <c r="A10" s="90" t="s">
        <v>53</v>
      </c>
      <c r="B10" s="82" t="s">
        <v>51</v>
      </c>
      <c r="C10" s="31">
        <f aca="true" t="shared" si="0" ref="C10:C16">E10+F10+G10+J10+K10+L10</f>
        <v>2</v>
      </c>
      <c r="D10" s="30">
        <f aca="true" t="shared" si="1" ref="D10:D16">I10+N10</f>
        <v>5</v>
      </c>
      <c r="E10" s="35">
        <v>1</v>
      </c>
      <c r="F10" s="36">
        <v>1</v>
      </c>
      <c r="G10" s="36">
        <v>0</v>
      </c>
      <c r="H10" s="36" t="s">
        <v>62</v>
      </c>
      <c r="I10" s="37">
        <v>5</v>
      </c>
      <c r="J10" s="38"/>
      <c r="K10" s="36"/>
      <c r="L10" s="36"/>
      <c r="M10" s="36"/>
      <c r="N10" s="37"/>
      <c r="O10" s="90"/>
    </row>
    <row r="11" spans="1:15" ht="12.75">
      <c r="A11" s="90" t="s">
        <v>54</v>
      </c>
      <c r="B11" s="82" t="s">
        <v>52</v>
      </c>
      <c r="C11" s="31">
        <f t="shared" si="0"/>
        <v>2</v>
      </c>
      <c r="D11" s="30">
        <f t="shared" si="1"/>
        <v>5</v>
      </c>
      <c r="E11" s="35"/>
      <c r="F11" s="36"/>
      <c r="G11" s="36"/>
      <c r="H11" s="36"/>
      <c r="I11" s="37"/>
      <c r="J11" s="38">
        <v>1</v>
      </c>
      <c r="K11" s="36">
        <v>1</v>
      </c>
      <c r="L11" s="36">
        <v>0</v>
      </c>
      <c r="M11" s="36" t="s">
        <v>65</v>
      </c>
      <c r="N11" s="37">
        <v>5</v>
      </c>
      <c r="O11" s="90" t="s">
        <v>53</v>
      </c>
    </row>
    <row r="12" spans="1:15" ht="12.75">
      <c r="A12" s="90" t="s">
        <v>64</v>
      </c>
      <c r="B12" s="82" t="s">
        <v>63</v>
      </c>
      <c r="C12" s="31">
        <f t="shared" si="0"/>
        <v>0</v>
      </c>
      <c r="D12" s="30">
        <f t="shared" si="1"/>
        <v>3</v>
      </c>
      <c r="E12" s="35"/>
      <c r="F12" s="36"/>
      <c r="G12" s="36"/>
      <c r="H12" s="36"/>
      <c r="I12" s="37"/>
      <c r="J12" s="38">
        <v>0</v>
      </c>
      <c r="K12" s="36">
        <v>0</v>
      </c>
      <c r="L12" s="36">
        <v>0</v>
      </c>
      <c r="M12" s="36" t="s">
        <v>66</v>
      </c>
      <c r="N12" s="37">
        <v>3</v>
      </c>
      <c r="O12" s="90" t="s">
        <v>54</v>
      </c>
    </row>
    <row r="13" spans="1:15" ht="12.75">
      <c r="A13" s="90" t="s">
        <v>42</v>
      </c>
      <c r="B13" s="82" t="s">
        <v>28</v>
      </c>
      <c r="C13" s="31">
        <f t="shared" si="0"/>
        <v>3</v>
      </c>
      <c r="D13" s="30">
        <f t="shared" si="1"/>
        <v>3</v>
      </c>
      <c r="E13" s="35">
        <v>3</v>
      </c>
      <c r="F13" s="36">
        <v>0</v>
      </c>
      <c r="G13" s="36">
        <v>0</v>
      </c>
      <c r="H13" s="36" t="s">
        <v>62</v>
      </c>
      <c r="I13" s="37">
        <v>3</v>
      </c>
      <c r="J13" s="38"/>
      <c r="K13" s="36"/>
      <c r="L13" s="36"/>
      <c r="M13" s="36"/>
      <c r="N13" s="37"/>
      <c r="O13" s="90"/>
    </row>
    <row r="14" spans="1:15" ht="12.75">
      <c r="A14" s="90" t="s">
        <v>43</v>
      </c>
      <c r="B14" s="83" t="s">
        <v>29</v>
      </c>
      <c r="C14" s="31">
        <f t="shared" si="0"/>
        <v>2</v>
      </c>
      <c r="D14" s="30">
        <f t="shared" si="1"/>
        <v>2</v>
      </c>
      <c r="E14" s="35">
        <v>1</v>
      </c>
      <c r="F14" s="36">
        <v>1</v>
      </c>
      <c r="G14" s="36">
        <v>0</v>
      </c>
      <c r="H14" s="36" t="s">
        <v>65</v>
      </c>
      <c r="I14" s="37">
        <v>2</v>
      </c>
      <c r="J14" s="38"/>
      <c r="K14" s="36"/>
      <c r="L14" s="36"/>
      <c r="M14" s="36"/>
      <c r="N14" s="37"/>
      <c r="O14" s="90"/>
    </row>
    <row r="15" spans="1:15" ht="12.75">
      <c r="A15" s="90" t="s">
        <v>44</v>
      </c>
      <c r="B15" s="84" t="s">
        <v>30</v>
      </c>
      <c r="C15" s="31">
        <f t="shared" si="0"/>
        <v>2</v>
      </c>
      <c r="D15" s="30">
        <f t="shared" si="1"/>
        <v>2</v>
      </c>
      <c r="E15" s="39">
        <v>1</v>
      </c>
      <c r="F15" s="40">
        <v>1</v>
      </c>
      <c r="G15" s="40">
        <v>0</v>
      </c>
      <c r="H15" s="40" t="s">
        <v>62</v>
      </c>
      <c r="I15" s="41">
        <v>2</v>
      </c>
      <c r="J15" s="42"/>
      <c r="K15" s="40"/>
      <c r="L15" s="40"/>
      <c r="M15" s="40"/>
      <c r="N15" s="41"/>
      <c r="O15" s="91"/>
    </row>
    <row r="16" spans="1:15" ht="13.5" thickBot="1">
      <c r="A16" s="106" t="s">
        <v>45</v>
      </c>
      <c r="B16" s="85" t="s">
        <v>32</v>
      </c>
      <c r="C16" s="107">
        <f t="shared" si="0"/>
        <v>2</v>
      </c>
      <c r="D16" s="108">
        <f t="shared" si="1"/>
        <v>2</v>
      </c>
      <c r="E16" s="39">
        <v>2</v>
      </c>
      <c r="F16" s="40">
        <v>0</v>
      </c>
      <c r="G16" s="40">
        <v>0</v>
      </c>
      <c r="H16" s="40" t="s">
        <v>65</v>
      </c>
      <c r="I16" s="41">
        <v>2</v>
      </c>
      <c r="J16" s="42"/>
      <c r="K16" s="40"/>
      <c r="L16" s="40"/>
      <c r="M16" s="40"/>
      <c r="N16" s="41"/>
      <c r="O16" s="109"/>
    </row>
    <row r="17" spans="1:15" ht="14.25" thickBot="1" thickTop="1">
      <c r="A17" s="97" t="s">
        <v>8</v>
      </c>
      <c r="B17" s="98" t="s">
        <v>26</v>
      </c>
      <c r="C17" s="99">
        <f>E17+F17+G17+J17+K17+L17</f>
        <v>18</v>
      </c>
      <c r="D17" s="100">
        <f>SUM(D18:D26)</f>
        <v>20</v>
      </c>
      <c r="E17" s="112">
        <f>SUM(E18:E26)</f>
        <v>2</v>
      </c>
      <c r="F17" s="113">
        <f>SUM(F18:F26)</f>
        <v>2</v>
      </c>
      <c r="G17" s="113">
        <f>SUM(G18:G26)</f>
        <v>0</v>
      </c>
      <c r="H17" s="113"/>
      <c r="I17" s="114">
        <f>SUM(I18:I26)</f>
        <v>5</v>
      </c>
      <c r="J17" s="112">
        <f>SUM(J18:J26)</f>
        <v>9</v>
      </c>
      <c r="K17" s="113">
        <f>SUM(K18:K26)</f>
        <v>3</v>
      </c>
      <c r="L17" s="113">
        <f>SUM(L18:L26)</f>
        <v>2</v>
      </c>
      <c r="M17" s="113"/>
      <c r="N17" s="114">
        <f>SUM(N18:N26)</f>
        <v>15</v>
      </c>
      <c r="O17" s="105"/>
    </row>
    <row r="18" spans="1:15" ht="13.5" thickTop="1">
      <c r="A18" s="94" t="s">
        <v>57</v>
      </c>
      <c r="B18" s="110" t="s">
        <v>55</v>
      </c>
      <c r="C18" s="29">
        <f>E18+F18+G18+J18+K18+L18</f>
        <v>2</v>
      </c>
      <c r="D18" s="111">
        <f>I18+N18</f>
        <v>3</v>
      </c>
      <c r="E18" s="52">
        <v>1</v>
      </c>
      <c r="F18" s="47">
        <v>1</v>
      </c>
      <c r="G18" s="47">
        <v>0</v>
      </c>
      <c r="H18" s="47" t="s">
        <v>65</v>
      </c>
      <c r="I18" s="48">
        <v>3</v>
      </c>
      <c r="J18" s="46"/>
      <c r="K18" s="47"/>
      <c r="L18" s="47"/>
      <c r="M18" s="47"/>
      <c r="N18" s="48"/>
      <c r="O18" s="96"/>
    </row>
    <row r="19" spans="1:15" ht="12.75">
      <c r="A19" s="90" t="s">
        <v>58</v>
      </c>
      <c r="B19" s="86" t="s">
        <v>56</v>
      </c>
      <c r="C19" s="31">
        <f aca="true" t="shared" si="2" ref="C19:C26">E19+F19+G19+J19+K19+L19</f>
        <v>2</v>
      </c>
      <c r="D19" s="32">
        <f aca="true" t="shared" si="3" ref="D19:D26">I19+N19</f>
        <v>3</v>
      </c>
      <c r="E19" s="52"/>
      <c r="F19" s="47"/>
      <c r="G19" s="47"/>
      <c r="H19" s="47"/>
      <c r="I19" s="48"/>
      <c r="J19" s="46">
        <v>1</v>
      </c>
      <c r="K19" s="47">
        <v>1</v>
      </c>
      <c r="L19" s="47">
        <v>0</v>
      </c>
      <c r="M19" s="47" t="s">
        <v>62</v>
      </c>
      <c r="N19" s="48">
        <v>3</v>
      </c>
      <c r="O19" s="90" t="s">
        <v>57</v>
      </c>
    </row>
    <row r="20" spans="1:15" ht="12.75">
      <c r="A20" s="90" t="s">
        <v>46</v>
      </c>
      <c r="B20" s="86" t="s">
        <v>33</v>
      </c>
      <c r="C20" s="31">
        <f t="shared" si="2"/>
        <v>2</v>
      </c>
      <c r="D20" s="32">
        <f t="shared" si="3"/>
        <v>2</v>
      </c>
      <c r="E20" s="52"/>
      <c r="F20" s="47"/>
      <c r="G20" s="47"/>
      <c r="H20" s="47"/>
      <c r="I20" s="48"/>
      <c r="J20" s="46">
        <v>1</v>
      </c>
      <c r="K20" s="47">
        <v>1</v>
      </c>
      <c r="L20" s="47">
        <v>0</v>
      </c>
      <c r="M20" s="47" t="s">
        <v>65</v>
      </c>
      <c r="N20" s="48">
        <v>2</v>
      </c>
      <c r="O20" s="90"/>
    </row>
    <row r="21" spans="1:15" ht="12.75">
      <c r="A21" s="90" t="s">
        <v>47</v>
      </c>
      <c r="B21" s="87" t="s">
        <v>34</v>
      </c>
      <c r="C21" s="31">
        <f t="shared" si="2"/>
        <v>2</v>
      </c>
      <c r="D21" s="32">
        <f t="shared" si="3"/>
        <v>2</v>
      </c>
      <c r="E21" s="52"/>
      <c r="F21" s="47"/>
      <c r="G21" s="47"/>
      <c r="H21" s="47"/>
      <c r="I21" s="48"/>
      <c r="J21" s="46">
        <v>2</v>
      </c>
      <c r="K21" s="47">
        <v>0</v>
      </c>
      <c r="L21" s="47">
        <v>0</v>
      </c>
      <c r="M21" s="47" t="s">
        <v>62</v>
      </c>
      <c r="N21" s="48">
        <v>2</v>
      </c>
      <c r="O21" s="90"/>
    </row>
    <row r="22" spans="1:15" ht="12.75">
      <c r="A22" s="90" t="s">
        <v>48</v>
      </c>
      <c r="B22" s="88" t="s">
        <v>35</v>
      </c>
      <c r="C22" s="31">
        <f t="shared" si="2"/>
        <v>2</v>
      </c>
      <c r="D22" s="32">
        <f t="shared" si="3"/>
        <v>2</v>
      </c>
      <c r="E22" s="52"/>
      <c r="F22" s="47"/>
      <c r="G22" s="47"/>
      <c r="H22" s="47"/>
      <c r="I22" s="48"/>
      <c r="J22" s="46">
        <v>1</v>
      </c>
      <c r="K22" s="47">
        <v>1</v>
      </c>
      <c r="L22" s="47">
        <v>0</v>
      </c>
      <c r="M22" s="47" t="s">
        <v>65</v>
      </c>
      <c r="N22" s="48">
        <v>2</v>
      </c>
      <c r="O22" s="91"/>
    </row>
    <row r="23" spans="1:15" ht="12.75">
      <c r="A23" s="90" t="s">
        <v>49</v>
      </c>
      <c r="B23" s="88" t="s">
        <v>36</v>
      </c>
      <c r="C23" s="31">
        <f t="shared" si="2"/>
        <v>2</v>
      </c>
      <c r="D23" s="32">
        <f t="shared" si="3"/>
        <v>2</v>
      </c>
      <c r="E23" s="52">
        <v>1</v>
      </c>
      <c r="F23" s="47">
        <v>1</v>
      </c>
      <c r="G23" s="47">
        <v>0</v>
      </c>
      <c r="H23" s="47" t="s">
        <v>62</v>
      </c>
      <c r="I23" s="48">
        <v>2</v>
      </c>
      <c r="J23" s="46"/>
      <c r="K23" s="47"/>
      <c r="L23" s="47"/>
      <c r="M23" s="47"/>
      <c r="N23" s="48"/>
      <c r="O23" s="91"/>
    </row>
    <row r="24" spans="1:15" ht="12.75">
      <c r="A24" s="90" t="s">
        <v>50</v>
      </c>
      <c r="B24" s="88" t="s">
        <v>37</v>
      </c>
      <c r="C24" s="31">
        <f t="shared" si="2"/>
        <v>2</v>
      </c>
      <c r="D24" s="32">
        <f t="shared" si="3"/>
        <v>2</v>
      </c>
      <c r="E24" s="52"/>
      <c r="F24" s="47"/>
      <c r="G24" s="47"/>
      <c r="H24" s="47"/>
      <c r="I24" s="48"/>
      <c r="J24" s="46">
        <v>0</v>
      </c>
      <c r="K24" s="47">
        <v>0</v>
      </c>
      <c r="L24" s="47">
        <v>2</v>
      </c>
      <c r="M24" s="47" t="s">
        <v>65</v>
      </c>
      <c r="N24" s="48">
        <v>2</v>
      </c>
      <c r="O24" s="91"/>
    </row>
    <row r="25" spans="1:15" ht="12.75">
      <c r="A25" s="90" t="s">
        <v>59</v>
      </c>
      <c r="B25" s="88" t="s">
        <v>38</v>
      </c>
      <c r="C25" s="31">
        <f t="shared" si="2"/>
        <v>2</v>
      </c>
      <c r="D25" s="32">
        <f t="shared" si="3"/>
        <v>2</v>
      </c>
      <c r="E25" s="53"/>
      <c r="F25" s="50"/>
      <c r="G25" s="50"/>
      <c r="H25" s="50"/>
      <c r="I25" s="51"/>
      <c r="J25" s="49">
        <v>2</v>
      </c>
      <c r="K25" s="50">
        <v>0</v>
      </c>
      <c r="L25" s="50">
        <v>0</v>
      </c>
      <c r="M25" s="50" t="s">
        <v>62</v>
      </c>
      <c r="N25" s="51">
        <v>2</v>
      </c>
      <c r="O25" s="91"/>
    </row>
    <row r="26" spans="1:15" ht="13.5" thickBot="1">
      <c r="A26" s="106" t="s">
        <v>60</v>
      </c>
      <c r="B26" s="89" t="s">
        <v>39</v>
      </c>
      <c r="C26" s="107">
        <f t="shared" si="2"/>
        <v>2</v>
      </c>
      <c r="D26" s="115">
        <f t="shared" si="3"/>
        <v>2</v>
      </c>
      <c r="E26" s="116"/>
      <c r="F26" s="55"/>
      <c r="G26" s="55"/>
      <c r="H26" s="55"/>
      <c r="I26" s="56"/>
      <c r="J26" s="54">
        <v>2</v>
      </c>
      <c r="K26" s="55">
        <v>0</v>
      </c>
      <c r="L26" s="55">
        <v>0</v>
      </c>
      <c r="M26" s="55" t="s">
        <v>65</v>
      </c>
      <c r="N26" s="56">
        <v>2</v>
      </c>
      <c r="O26" s="109"/>
    </row>
    <row r="27" spans="1:15" ht="14.25" thickBot="1" thickTop="1">
      <c r="A27" s="97" t="s">
        <v>9</v>
      </c>
      <c r="B27" s="98" t="s">
        <v>40</v>
      </c>
      <c r="C27" s="99">
        <f>E27+F27+G27+J27+K27+L27</f>
        <v>2</v>
      </c>
      <c r="D27" s="126">
        <f aca="true" t="shared" si="4" ref="D27:N27">SUM(D28:D28)</f>
        <v>15</v>
      </c>
      <c r="E27" s="112">
        <f t="shared" si="4"/>
        <v>0</v>
      </c>
      <c r="F27" s="113">
        <f t="shared" si="4"/>
        <v>0</v>
      </c>
      <c r="G27" s="113">
        <f t="shared" si="4"/>
        <v>0</v>
      </c>
      <c r="H27" s="113">
        <f t="shared" si="4"/>
        <v>0</v>
      </c>
      <c r="I27" s="114">
        <f t="shared" si="4"/>
        <v>0</v>
      </c>
      <c r="J27" s="112">
        <f t="shared" si="4"/>
        <v>0</v>
      </c>
      <c r="K27" s="113">
        <f t="shared" si="4"/>
        <v>0</v>
      </c>
      <c r="L27" s="113">
        <f t="shared" si="4"/>
        <v>2</v>
      </c>
      <c r="M27" s="113">
        <f t="shared" si="4"/>
        <v>0</v>
      </c>
      <c r="N27" s="114">
        <f t="shared" si="4"/>
        <v>15</v>
      </c>
      <c r="O27" s="105"/>
    </row>
    <row r="28" spans="1:15" ht="14.25" thickBot="1" thickTop="1">
      <c r="A28" s="117" t="s">
        <v>61</v>
      </c>
      <c r="B28" s="82" t="s">
        <v>40</v>
      </c>
      <c r="C28" s="118">
        <f>E28+F28+G28+J28+K28+L28</f>
        <v>2</v>
      </c>
      <c r="D28" s="33">
        <f>I28+N28</f>
        <v>15</v>
      </c>
      <c r="E28" s="119"/>
      <c r="F28" s="120"/>
      <c r="G28" s="121"/>
      <c r="H28" s="121"/>
      <c r="I28" s="122"/>
      <c r="J28" s="123">
        <v>0</v>
      </c>
      <c r="K28" s="124">
        <v>0</v>
      </c>
      <c r="L28" s="124">
        <v>2</v>
      </c>
      <c r="M28" s="124" t="s">
        <v>65</v>
      </c>
      <c r="N28" s="125">
        <v>15</v>
      </c>
      <c r="O28" s="12"/>
    </row>
    <row r="29" spans="1:15" ht="14.25" thickBot="1" thickTop="1">
      <c r="A29" s="2"/>
      <c r="B29" s="10" t="s">
        <v>10</v>
      </c>
      <c r="C29" s="60">
        <f>E29+F29+G29+J29+K29+L29</f>
        <v>36</v>
      </c>
      <c r="D29" s="61">
        <f aca="true" t="shared" si="5" ref="D29:N29">D27+D17+D8</f>
        <v>60</v>
      </c>
      <c r="E29" s="62">
        <f t="shared" si="5"/>
        <v>12</v>
      </c>
      <c r="F29" s="62">
        <f t="shared" si="5"/>
        <v>6</v>
      </c>
      <c r="G29" s="62">
        <f t="shared" si="5"/>
        <v>0</v>
      </c>
      <c r="H29" s="62">
        <f t="shared" si="5"/>
        <v>0</v>
      </c>
      <c r="I29" s="62">
        <f t="shared" si="5"/>
        <v>22</v>
      </c>
      <c r="J29" s="57">
        <f t="shared" si="5"/>
        <v>10</v>
      </c>
      <c r="K29" s="58">
        <f t="shared" si="5"/>
        <v>4</v>
      </c>
      <c r="L29" s="58">
        <f t="shared" si="5"/>
        <v>4</v>
      </c>
      <c r="M29" s="58">
        <f t="shared" si="5"/>
        <v>0</v>
      </c>
      <c r="N29" s="59">
        <f t="shared" si="5"/>
        <v>38</v>
      </c>
      <c r="O29" s="13"/>
    </row>
    <row r="30" spans="1:15" ht="12.75">
      <c r="A30" s="3"/>
      <c r="B30" s="8" t="s">
        <v>15</v>
      </c>
      <c r="C30" s="26">
        <f>H30+M30</f>
        <v>1</v>
      </c>
      <c r="D30" s="33"/>
      <c r="E30" s="63"/>
      <c r="F30" s="64"/>
      <c r="G30" s="64"/>
      <c r="H30" s="64">
        <f>COUNTIF(H8:H28,"*s*")</f>
        <v>0</v>
      </c>
      <c r="I30" s="65"/>
      <c r="J30" s="66"/>
      <c r="K30" s="64"/>
      <c r="L30" s="64"/>
      <c r="M30" s="64">
        <f>COUNTIF(M8:M28,"*s*")</f>
        <v>1</v>
      </c>
      <c r="N30" s="65"/>
      <c r="O30" s="92"/>
    </row>
    <row r="31" spans="1:15" ht="12.75">
      <c r="A31" s="3"/>
      <c r="B31" s="1" t="s">
        <v>16</v>
      </c>
      <c r="C31" s="27">
        <f>H31+M31</f>
        <v>8</v>
      </c>
      <c r="D31" s="67"/>
      <c r="E31" s="68"/>
      <c r="F31" s="69"/>
      <c r="G31" s="69"/>
      <c r="H31" s="64">
        <f>COUNTIF(H8:H28,"*v*")</f>
        <v>5</v>
      </c>
      <c r="I31" s="70"/>
      <c r="J31" s="71"/>
      <c r="K31" s="69"/>
      <c r="L31" s="69"/>
      <c r="M31" s="69">
        <f>COUNTIF(M8:M28,"*v*")</f>
        <v>3</v>
      </c>
      <c r="N31" s="70"/>
      <c r="O31" s="91"/>
    </row>
    <row r="32" spans="1:15" ht="13.5" thickBot="1">
      <c r="A32" s="4"/>
      <c r="B32" s="9" t="s">
        <v>17</v>
      </c>
      <c r="C32" s="27">
        <f>H32+M32</f>
        <v>9</v>
      </c>
      <c r="D32" s="72"/>
      <c r="E32" s="73"/>
      <c r="F32" s="74"/>
      <c r="G32" s="74"/>
      <c r="H32" s="74">
        <f>COUNTIF(H8:H28,"*f*")</f>
        <v>3</v>
      </c>
      <c r="I32" s="75"/>
      <c r="J32" s="76"/>
      <c r="K32" s="74"/>
      <c r="L32" s="74"/>
      <c r="M32" s="74">
        <f>COUNTIF(M8:M28,"*f*")</f>
        <v>6</v>
      </c>
      <c r="N32" s="75"/>
      <c r="O32" s="93"/>
    </row>
    <row r="33" spans="1:15" ht="13.5" thickBot="1">
      <c r="A33" s="5"/>
      <c r="B33" s="15" t="s">
        <v>23</v>
      </c>
      <c r="C33" s="28">
        <f>H33+M33</f>
        <v>18</v>
      </c>
      <c r="D33" s="77"/>
      <c r="E33" s="78"/>
      <c r="F33" s="79"/>
      <c r="G33" s="79"/>
      <c r="H33" s="79">
        <f>SUM(H30:H32)</f>
        <v>8</v>
      </c>
      <c r="I33" s="80"/>
      <c r="J33" s="81"/>
      <c r="K33" s="79"/>
      <c r="L33" s="79"/>
      <c r="M33" s="79">
        <f>SUM(M30:M32)</f>
        <v>10</v>
      </c>
      <c r="N33" s="80"/>
      <c r="O33" s="14"/>
    </row>
    <row r="34" ht="13.5" thickTop="1"/>
  </sheetData>
  <mergeCells count="10">
    <mergeCell ref="E5:O5"/>
    <mergeCell ref="C5:D5"/>
    <mergeCell ref="A5:A7"/>
    <mergeCell ref="B5:B7"/>
    <mergeCell ref="C6:C7"/>
    <mergeCell ref="D6:D7"/>
    <mergeCell ref="A1:O1"/>
    <mergeCell ref="A2:O2"/>
    <mergeCell ref="A3:O3"/>
    <mergeCell ref="A4:O4"/>
  </mergeCells>
  <printOptions horizontalCentered="1" verticalCentered="1"/>
  <pageMargins left="0.1968503937007874" right="0.1968503937007874" top="0.3937007874015748" bottom="0.1968503937007874" header="0.1968503937007874" footer="0.1968503937007874"/>
  <pageSetup fitToHeight="2" horizontalDpi="600" verticalDpi="600" orientation="landscape" paperSize="9" scale="88" r:id="rId1"/>
  <headerFooter alignWithMargins="0">
    <oddHeader>&amp;LBudapesti Műszaki Főiskola
Keleti Károly Gazdasági Főiskolai Kar&amp;RÉrvényes: 2003/2004-es tanévtől</oddHeader>
    <oddFooter>&amp;LBudapest, &amp;D&amp;Cműszaki menedzer szak
vállalkozói szakirány
&amp;P.oldal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00390625" defaultRowHeight="12.75"/>
  <cols>
    <col min="1" max="1" width="10.875" style="0" customWidth="1"/>
    <col min="3" max="3" width="18.875" style="0" customWidth="1"/>
    <col min="6" max="6" width="13.25390625" style="0" customWidth="1"/>
  </cols>
  <sheetData>
    <row r="1" spans="1:6" ht="23.25" thickBot="1">
      <c r="A1" s="142" t="s">
        <v>32</v>
      </c>
      <c r="B1" s="143"/>
      <c r="C1" s="143"/>
      <c r="D1" s="144" t="s">
        <v>83</v>
      </c>
      <c r="E1" s="145" t="s">
        <v>84</v>
      </c>
      <c r="F1" s="146" t="s">
        <v>13</v>
      </c>
    </row>
    <row r="2" spans="1:6" ht="12.75">
      <c r="A2" s="140" t="s">
        <v>78</v>
      </c>
      <c r="B2" s="181" t="s">
        <v>67</v>
      </c>
      <c r="C2" s="182"/>
      <c r="D2" s="154">
        <v>2</v>
      </c>
      <c r="E2" s="155">
        <v>2</v>
      </c>
      <c r="F2" s="141"/>
    </row>
    <row r="3" spans="1:6" ht="12.75">
      <c r="A3" s="136" t="s">
        <v>79</v>
      </c>
      <c r="B3" s="183" t="s">
        <v>68</v>
      </c>
      <c r="C3" s="184"/>
      <c r="D3" s="156">
        <v>2</v>
      </c>
      <c r="E3" s="157">
        <v>2</v>
      </c>
      <c r="F3" s="133"/>
    </row>
    <row r="4" spans="1:6" ht="12.75">
      <c r="A4" s="136" t="s">
        <v>80</v>
      </c>
      <c r="B4" s="134" t="s">
        <v>69</v>
      </c>
      <c r="C4" s="1"/>
      <c r="D4" s="156">
        <v>2</v>
      </c>
      <c r="E4" s="157">
        <v>2</v>
      </c>
      <c r="F4" s="133"/>
    </row>
    <row r="5" spans="1:6" ht="12.75">
      <c r="A5" s="136" t="s">
        <v>81</v>
      </c>
      <c r="B5" s="134" t="s">
        <v>70</v>
      </c>
      <c r="C5" s="1"/>
      <c r="D5" s="156">
        <v>2</v>
      </c>
      <c r="E5" s="157">
        <v>2</v>
      </c>
      <c r="F5" s="133"/>
    </row>
    <row r="6" spans="1:6" ht="13.5" thickBot="1">
      <c r="A6" s="137" t="s">
        <v>82</v>
      </c>
      <c r="B6" s="138" t="s">
        <v>71</v>
      </c>
      <c r="C6" s="139"/>
      <c r="D6" s="158">
        <v>2</v>
      </c>
      <c r="E6" s="22">
        <v>2</v>
      </c>
      <c r="F6" s="135"/>
    </row>
    <row r="7" spans="4:5" ht="12.75">
      <c r="D7" s="159"/>
      <c r="E7" s="159"/>
    </row>
    <row r="8" spans="4:5" ht="13.5" thickBot="1">
      <c r="D8" s="159"/>
      <c r="E8" s="159"/>
    </row>
    <row r="9" spans="1:6" ht="23.25" thickBot="1">
      <c r="A9" s="147" t="s">
        <v>72</v>
      </c>
      <c r="B9" s="148"/>
      <c r="C9" s="148"/>
      <c r="D9" s="129" t="s">
        <v>83</v>
      </c>
      <c r="E9" s="130" t="s">
        <v>84</v>
      </c>
      <c r="F9" s="131" t="s">
        <v>13</v>
      </c>
    </row>
    <row r="10" spans="1:6" ht="12.75">
      <c r="A10" s="149" t="s">
        <v>85</v>
      </c>
      <c r="B10" s="185" t="s">
        <v>73</v>
      </c>
      <c r="C10" s="186"/>
      <c r="D10" s="160">
        <v>2</v>
      </c>
      <c r="E10" s="161">
        <v>2</v>
      </c>
      <c r="F10" s="132"/>
    </row>
    <row r="11" spans="1:6" ht="12.75">
      <c r="A11" s="150" t="s">
        <v>86</v>
      </c>
      <c r="B11" s="127" t="s">
        <v>74</v>
      </c>
      <c r="C11" s="128"/>
      <c r="D11" s="156">
        <v>2</v>
      </c>
      <c r="E11" s="157">
        <v>2</v>
      </c>
      <c r="F11" s="133"/>
    </row>
    <row r="12" spans="1:6" ht="12.75">
      <c r="A12" s="150" t="s">
        <v>87</v>
      </c>
      <c r="B12" s="127" t="s">
        <v>75</v>
      </c>
      <c r="C12" s="128"/>
      <c r="D12" s="156">
        <v>2</v>
      </c>
      <c r="E12" s="157">
        <v>2</v>
      </c>
      <c r="F12" s="133"/>
    </row>
    <row r="13" spans="1:6" ht="12.75">
      <c r="A13" s="150" t="s">
        <v>88</v>
      </c>
      <c r="B13" s="127" t="s">
        <v>76</v>
      </c>
      <c r="C13" s="128"/>
      <c r="D13" s="156">
        <v>2</v>
      </c>
      <c r="E13" s="157">
        <v>2</v>
      </c>
      <c r="F13" s="133"/>
    </row>
    <row r="14" spans="1:6" ht="13.5" thickBot="1">
      <c r="A14" s="151" t="s">
        <v>89</v>
      </c>
      <c r="B14" s="152" t="s">
        <v>77</v>
      </c>
      <c r="C14" s="153"/>
      <c r="D14" s="158">
        <v>2</v>
      </c>
      <c r="E14" s="22">
        <v>2</v>
      </c>
      <c r="F14" s="135"/>
    </row>
  </sheetData>
  <mergeCells count="3">
    <mergeCell ref="B2:C2"/>
    <mergeCell ref="B3:C3"/>
    <mergeCell ref="B10:C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Vállalkozásmenedzsment Tanszék</dc:creator>
  <cp:keywords/>
  <dc:description/>
  <cp:lastModifiedBy>Vállalkozásmenedzsment Tanszék</cp:lastModifiedBy>
  <cp:lastPrinted>2003-06-30T10:28:49Z</cp:lastPrinted>
  <dcterms:created xsi:type="dcterms:W3CDTF">2001-09-27T07:46:32Z</dcterms:created>
  <dcterms:modified xsi:type="dcterms:W3CDTF">2003-06-30T10:28:55Z</dcterms:modified>
  <cp:category/>
  <cp:version/>
  <cp:contentType/>
  <cp:contentStatus/>
</cp:coreProperties>
</file>