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r. Kiss Mariann\Downloads\"/>
    </mc:Choice>
  </mc:AlternateContent>
  <bookViews>
    <workbookView xWindow="0" yWindow="0" windowWidth="19200" windowHeight="7050"/>
  </bookViews>
  <sheets>
    <sheet name="E3" sheetId="1" r:id="rId1"/>
  </sheets>
  <definedNames>
    <definedName name="_xlnm._FilterDatabase" localSheetId="0" hidden="1">'E3'!$A$1:$AB$42</definedName>
    <definedName name="_xlnm.Print_Area" localSheetId="0">'E3'!$A$1:$AA$55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" l="1"/>
  <c r="Z43" i="1"/>
  <c r="X43" i="1"/>
  <c r="W43" i="1"/>
  <c r="V43" i="1"/>
  <c r="U43" i="1"/>
  <c r="S43" i="1"/>
  <c r="R43" i="1"/>
  <c r="Q43" i="1"/>
  <c r="P43" i="1"/>
  <c r="N43" i="1"/>
  <c r="M43" i="1"/>
  <c r="L43" i="1"/>
  <c r="K43" i="1"/>
  <c r="I43" i="1"/>
  <c r="H43" i="1"/>
  <c r="G43" i="1"/>
  <c r="E43" i="1" s="1"/>
  <c r="F43" i="1"/>
  <c r="F10" i="1" l="1"/>
  <c r="F17" i="1"/>
  <c r="F9" i="1" l="1"/>
  <c r="D47" i="1" l="1"/>
  <c r="F37" i="1"/>
  <c r="Z36" i="1"/>
  <c r="Z19" i="1" s="1"/>
  <c r="Y36" i="1"/>
  <c r="Y41" i="1" s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X19" i="1"/>
  <c r="W19" i="1"/>
  <c r="V19" i="1"/>
  <c r="U19" i="1"/>
  <c r="T40" i="1"/>
  <c r="S19" i="1"/>
  <c r="R19" i="1"/>
  <c r="Q19" i="1"/>
  <c r="P19" i="1"/>
  <c r="N19" i="1"/>
  <c r="M19" i="1"/>
  <c r="L19" i="1"/>
  <c r="K19" i="1"/>
  <c r="I19" i="1"/>
  <c r="H19" i="1"/>
  <c r="G19" i="1"/>
  <c r="F18" i="1"/>
  <c r="E18" i="1"/>
  <c r="F16" i="1"/>
  <c r="E16" i="1"/>
  <c r="F15" i="1"/>
  <c r="E15" i="1"/>
  <c r="F14" i="1"/>
  <c r="E14" i="1"/>
  <c r="Z13" i="1"/>
  <c r="X13" i="1"/>
  <c r="W13" i="1"/>
  <c r="V13" i="1"/>
  <c r="U13" i="1"/>
  <c r="S13" i="1"/>
  <c r="R13" i="1"/>
  <c r="Q13" i="1"/>
  <c r="P13" i="1"/>
  <c r="N13" i="1"/>
  <c r="M13" i="1"/>
  <c r="L13" i="1"/>
  <c r="K13" i="1"/>
  <c r="I13" i="1"/>
  <c r="H13" i="1"/>
  <c r="G13" i="1"/>
  <c r="F12" i="1"/>
  <c r="E12" i="1"/>
  <c r="F11" i="1"/>
  <c r="E11" i="1"/>
  <c r="E9" i="1"/>
  <c r="Z8" i="1"/>
  <c r="X8" i="1"/>
  <c r="W8" i="1"/>
  <c r="V8" i="1"/>
  <c r="U8" i="1"/>
  <c r="S8" i="1"/>
  <c r="R8" i="1"/>
  <c r="Q8" i="1"/>
  <c r="P8" i="1"/>
  <c r="N8" i="1"/>
  <c r="M8" i="1"/>
  <c r="L8" i="1"/>
  <c r="K8" i="1"/>
  <c r="I8" i="1"/>
  <c r="H8" i="1"/>
  <c r="G8" i="1"/>
  <c r="W38" i="1" l="1"/>
  <c r="F13" i="1"/>
  <c r="E8" i="1"/>
  <c r="R38" i="1"/>
  <c r="M38" i="1"/>
  <c r="F8" i="1"/>
  <c r="E13" i="1"/>
  <c r="H38" i="1"/>
  <c r="E36" i="1"/>
  <c r="F36" i="1"/>
  <c r="L38" i="1"/>
  <c r="K38" i="1"/>
  <c r="J41" i="1"/>
  <c r="J40" i="1"/>
  <c r="J39" i="1"/>
  <c r="E19" i="1"/>
  <c r="O41" i="1"/>
  <c r="O39" i="1"/>
  <c r="N38" i="1"/>
  <c r="V38" i="1"/>
  <c r="P38" i="1"/>
  <c r="I38" i="1"/>
  <c r="Q38" i="1"/>
  <c r="U38" i="1"/>
  <c r="Z38" i="1"/>
  <c r="S38" i="1"/>
  <c r="X38" i="1"/>
  <c r="G38" i="1"/>
  <c r="Y40" i="1"/>
  <c r="Y42" i="1" s="1"/>
  <c r="T41" i="1"/>
  <c r="T42" i="1" s="1"/>
  <c r="O40" i="1"/>
  <c r="F19" i="1"/>
  <c r="F38" i="1" l="1"/>
  <c r="O42" i="1"/>
  <c r="E38" i="1"/>
  <c r="E39" i="1"/>
  <c r="J42" i="1"/>
  <c r="E40" i="1"/>
  <c r="E41" i="1"/>
  <c r="E42" i="1" l="1"/>
</calcChain>
</file>

<file path=xl/sharedStrings.xml><?xml version="1.0" encoding="utf-8"?>
<sst xmlns="http://schemas.openxmlformats.org/spreadsheetml/2006/main" count="188" uniqueCount="118">
  <si>
    <t>MINTATANTERV</t>
  </si>
  <si>
    <t>Gazdálkodási és menedzsment felsőoktatási szakképzés</t>
  </si>
  <si>
    <t>Kód</t>
  </si>
  <si>
    <t>Tantárgyak</t>
  </si>
  <si>
    <t>elearning (blended)</t>
  </si>
  <si>
    <t xml:space="preserve">heti össz. </t>
  </si>
  <si>
    <t>Félévek</t>
  </si>
  <si>
    <t>Előtanulmányi követelmények</t>
  </si>
  <si>
    <t>óra</t>
  </si>
  <si>
    <t>kr..</t>
  </si>
  <si>
    <t>1.</t>
  </si>
  <si>
    <t>2.</t>
  </si>
  <si>
    <t>3.</t>
  </si>
  <si>
    <t>4.</t>
  </si>
  <si>
    <t>ea</t>
  </si>
  <si>
    <t>tgy</t>
  </si>
  <si>
    <t>l</t>
  </si>
  <si>
    <t>k</t>
  </si>
  <si>
    <t>kr</t>
  </si>
  <si>
    <t>A</t>
  </si>
  <si>
    <t xml:space="preserve">Közös kompetencia modul </t>
  </si>
  <si>
    <t>é</t>
  </si>
  <si>
    <t>Idegen nyelvi alapszintű ismeretek</t>
  </si>
  <si>
    <t>Szakmai és pénzügyi információ feldolgozási ismeretek</t>
  </si>
  <si>
    <t>Kommunikációs ismeretek</t>
  </si>
  <si>
    <t>B</t>
  </si>
  <si>
    <t>Képzési terület és képzési ág szerinti modul</t>
  </si>
  <si>
    <t>5.</t>
  </si>
  <si>
    <t xml:space="preserve">Államigazgatási és jogi ismeretek </t>
  </si>
  <si>
    <t>elearning</t>
  </si>
  <si>
    <t>v</t>
  </si>
  <si>
    <t>6.</t>
  </si>
  <si>
    <t xml:space="preserve">Vállalkozásgazdaságtan </t>
  </si>
  <si>
    <t>blended</t>
  </si>
  <si>
    <t>7.</t>
  </si>
  <si>
    <t>Statisztika</t>
  </si>
  <si>
    <t>8.</t>
  </si>
  <si>
    <t>Menedzsment alapjai</t>
  </si>
  <si>
    <t>9.</t>
  </si>
  <si>
    <t>Mikroökonómia</t>
  </si>
  <si>
    <t>C</t>
  </si>
  <si>
    <t>C/1 Szakirány szerinti modul</t>
  </si>
  <si>
    <t>10.</t>
  </si>
  <si>
    <t>Stratégiai tervezés</t>
  </si>
  <si>
    <t>11.</t>
  </si>
  <si>
    <t>Döntéselmélet és módszertan</t>
  </si>
  <si>
    <t>12.</t>
  </si>
  <si>
    <t>Pénzügyek alapjai</t>
  </si>
  <si>
    <t>13.</t>
  </si>
  <si>
    <t>Információgazdálkodás és gazdaságinformatika</t>
  </si>
  <si>
    <t>14.</t>
  </si>
  <si>
    <t>Gazdasági jog</t>
  </si>
  <si>
    <t>15.</t>
  </si>
  <si>
    <t>Vezetés szervezés</t>
  </si>
  <si>
    <t>Vállalkozásgazdaságtan</t>
  </si>
  <si>
    <t>16.</t>
  </si>
  <si>
    <t>Emberi erőforrás menedzsment</t>
  </si>
  <si>
    <t>17.</t>
  </si>
  <si>
    <t>Folyamat-és minőségmenedzsment</t>
  </si>
  <si>
    <t>18.</t>
  </si>
  <si>
    <t>Számvitel alapjai</t>
  </si>
  <si>
    <t>19.</t>
  </si>
  <si>
    <t>20.</t>
  </si>
  <si>
    <t>EU Ismeretek</t>
  </si>
  <si>
    <t>21.</t>
  </si>
  <si>
    <t>Logisztika</t>
  </si>
  <si>
    <t>22.</t>
  </si>
  <si>
    <t>23.</t>
  </si>
  <si>
    <t>Projektmenedzsment</t>
  </si>
  <si>
    <t>24.</t>
  </si>
  <si>
    <t>Marketing alapjai</t>
  </si>
  <si>
    <t>C/2 Gyakorlati félév</t>
  </si>
  <si>
    <t>25.</t>
  </si>
  <si>
    <t>Szakmai gyakorlat</t>
  </si>
  <si>
    <t>Összesen</t>
  </si>
  <si>
    <t>vizsga (v)</t>
  </si>
  <si>
    <t>Összes követelmény</t>
  </si>
  <si>
    <t>Komplex szakmai ismeretek (1)</t>
  </si>
  <si>
    <t>Projektmenedzsment (2)</t>
  </si>
  <si>
    <t>aláírás (a)</t>
  </si>
  <si>
    <t>Piackutatás</t>
  </si>
  <si>
    <t>Környezetgazdaságtan</t>
  </si>
  <si>
    <t>GVXMD3GFLE</t>
  </si>
  <si>
    <t>GGXMA3GFLE</t>
  </si>
  <si>
    <t>GGEKO3GFLE</t>
  </si>
  <si>
    <t>GGEPM3GFLE</t>
  </si>
  <si>
    <t>Munkaerő-piaci ismeretek</t>
  </si>
  <si>
    <t>GGEJO3GFLE</t>
  </si>
  <si>
    <t>GGEGJ3GFLE</t>
  </si>
  <si>
    <t>GSXSP3GFLE</t>
  </si>
  <si>
    <t>GGXKU3GFLE</t>
  </si>
  <si>
    <t>GGXKG3GFLE</t>
  </si>
  <si>
    <t>GVESA3GFLE</t>
  </si>
  <si>
    <t>GGXA33GFLE
GGXN33GFLE</t>
  </si>
  <si>
    <t>GSEEU3GFLE</t>
  </si>
  <si>
    <t>GSEIG3GFLE</t>
  </si>
  <si>
    <t>GVELO3GFLE</t>
  </si>
  <si>
    <t>GVEST3GFLE</t>
  </si>
  <si>
    <t>GSEVG4GFLE</t>
  </si>
  <si>
    <t>GVXOM3GFLE</t>
  </si>
  <si>
    <t>GGEPU3GFLE</t>
  </si>
  <si>
    <t>GVXSR4GFLE</t>
  </si>
  <si>
    <t>GVEEM4GFLE</t>
  </si>
  <si>
    <t>GGEPK3GFLE</t>
  </si>
  <si>
    <t>GVEFM3GFLE</t>
  </si>
  <si>
    <t>GGGSG2GFLE
GSGSG2GFLE
GVGSG2GFLE</t>
  </si>
  <si>
    <t>Szakképzési modul</t>
  </si>
  <si>
    <t>GSEVS3GFLE</t>
  </si>
  <si>
    <t>Záróvizsga tárgyai</t>
  </si>
  <si>
    <t>Levelező munkarend</t>
  </si>
  <si>
    <t xml:space="preserve"> féléves óraszámokkal (ea, tgy., l.)) ; követelményekkel (k.); kreditekkel (kr.)</t>
  </si>
  <si>
    <t>Féléviközi teljesítmény (é)</t>
  </si>
  <si>
    <t>GSEDE4GFLE</t>
  </si>
  <si>
    <t>GGEMA3GFLE</t>
  </si>
  <si>
    <t>Kritérium tárgyak</t>
  </si>
  <si>
    <t>GSIPAT1FNE</t>
  </si>
  <si>
    <t xml:space="preserve">Patronálás 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</si>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</sst>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ashed">
        <color indexed="64"/>
      </bottom>
      <diagonal/>
    </border>
    <border>
      <left/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5">
    <xf numFmtId="0" fontId="0" fillId="0" borderId="0" xfId="0"/>
    <xf numFmtId="0" fontId="1" fillId="0" borderId="0" xfId="0" applyFont="1"/>
    <xf numFmtId="0" fontId="11" fillId="0" borderId="0" xfId="0" applyFont="1"/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6" fillId="0" borderId="46" xfId="0" applyFont="1" applyBorder="1" applyAlignment="1">
      <alignment wrapText="1"/>
    </xf>
    <xf numFmtId="0" fontId="6" fillId="0" borderId="45" xfId="0" applyFont="1" applyBorder="1"/>
    <xf numFmtId="0" fontId="5" fillId="0" borderId="7" xfId="0" applyFont="1" applyBorder="1"/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0" fontId="5" fillId="0" borderId="7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6" fillId="0" borderId="14" xfId="0" applyFont="1" applyBorder="1"/>
    <xf numFmtId="0" fontId="7" fillId="0" borderId="2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6" fillId="0" borderId="37" xfId="0" applyFont="1" applyBorder="1"/>
    <xf numFmtId="0" fontId="8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5" fillId="0" borderId="33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0" xfId="0" applyFont="1" applyBorder="1"/>
    <xf numFmtId="0" fontId="7" fillId="0" borderId="10" xfId="0" applyFont="1" applyBorder="1"/>
    <xf numFmtId="0" fontId="12" fillId="0" borderId="34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6" xfId="0" applyFont="1" applyBorder="1"/>
    <xf numFmtId="0" fontId="6" fillId="0" borderId="39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9" xfId="0" applyFont="1" applyBorder="1"/>
    <xf numFmtId="0" fontId="6" fillId="0" borderId="16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0" xfId="0" applyFont="1" applyBorder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4" xfId="0" applyFont="1" applyBorder="1"/>
    <xf numFmtId="0" fontId="6" fillId="0" borderId="55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7" fillId="0" borderId="59" xfId="0" applyFont="1" applyBorder="1" applyAlignment="1">
      <alignment vertical="center" wrapText="1"/>
    </xf>
    <xf numFmtId="0" fontId="6" fillId="0" borderId="6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12" fillId="0" borderId="61" xfId="0" applyFont="1" applyBorder="1" applyAlignment="1">
      <alignment horizontal="center"/>
    </xf>
    <xf numFmtId="0" fontId="6" fillId="0" borderId="61" xfId="0" applyFont="1" applyBorder="1" applyAlignment="1">
      <alignment horizontal="center" wrapText="1"/>
    </xf>
    <xf numFmtId="0" fontId="6" fillId="0" borderId="65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6" fillId="0" borderId="67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34" xfId="0" applyFont="1" applyBorder="1" applyAlignment="1">
      <alignment horizontal="center"/>
    </xf>
    <xf numFmtId="0" fontId="8" fillId="0" borderId="13" xfId="0" applyFont="1" applyBorder="1" applyAlignment="1">
      <alignment horizontal="center" wrapText="1"/>
    </xf>
    <xf numFmtId="0" fontId="8" fillId="0" borderId="69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69" xfId="0" applyFont="1" applyBorder="1" applyAlignment="1">
      <alignment horizontal="center" wrapText="1"/>
    </xf>
    <xf numFmtId="0" fontId="7" fillId="0" borderId="35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3" xfId="0" applyFont="1" applyBorder="1"/>
    <xf numFmtId="0" fontId="5" fillId="0" borderId="11" xfId="0" applyFont="1" applyBorder="1" applyAlignment="1">
      <alignment horizontal="right"/>
    </xf>
    <xf numFmtId="0" fontId="5" fillId="0" borderId="7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/>
    </xf>
    <xf numFmtId="0" fontId="7" fillId="0" borderId="76" xfId="0" applyFont="1" applyBorder="1" applyAlignment="1">
      <alignment horizontal="center"/>
    </xf>
    <xf numFmtId="0" fontId="5" fillId="0" borderId="72" xfId="0" applyFont="1" applyBorder="1" applyAlignment="1">
      <alignment horizontal="center"/>
    </xf>
    <xf numFmtId="0" fontId="5" fillId="0" borderId="7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6" fillId="0" borderId="75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6" fillId="0" borderId="73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6" fillId="0" borderId="80" xfId="0" applyFont="1" applyBorder="1" applyAlignment="1">
      <alignment horizontal="center"/>
    </xf>
    <xf numFmtId="0" fontId="6" fillId="0" borderId="81" xfId="0" applyFont="1" applyBorder="1" applyAlignment="1">
      <alignment horizontal="center"/>
    </xf>
    <xf numFmtId="0" fontId="12" fillId="0" borderId="7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/>
    <xf numFmtId="0" fontId="12" fillId="0" borderId="7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79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60" xfId="0" applyFont="1" applyBorder="1" applyAlignment="1">
      <alignment horizontal="center" vertical="center"/>
    </xf>
    <xf numFmtId="0" fontId="7" fillId="0" borderId="58" xfId="0" applyFont="1" applyBorder="1" applyAlignment="1">
      <alignment vertical="center" wrapText="1"/>
    </xf>
    <xf numFmtId="0" fontId="7" fillId="0" borderId="86" xfId="0" applyFont="1" applyBorder="1" applyAlignment="1">
      <alignment vertical="center"/>
    </xf>
    <xf numFmtId="0" fontId="6" fillId="0" borderId="70" xfId="0" applyFont="1" applyBorder="1"/>
    <xf numFmtId="0" fontId="7" fillId="0" borderId="87" xfId="0" applyFont="1" applyBorder="1" applyAlignment="1">
      <alignment horizontal="center" vertical="center"/>
    </xf>
    <xf numFmtId="0" fontId="6" fillId="0" borderId="88" xfId="0" applyFont="1" applyBorder="1"/>
    <xf numFmtId="0" fontId="6" fillId="0" borderId="89" xfId="0" applyFont="1" applyBorder="1"/>
    <xf numFmtId="0" fontId="6" fillId="0" borderId="56" xfId="0" applyFont="1" applyBorder="1"/>
    <xf numFmtId="0" fontId="6" fillId="0" borderId="58" xfId="0" applyFont="1" applyBorder="1" applyAlignment="1">
      <alignment vertical="center"/>
    </xf>
    <xf numFmtId="0" fontId="7" fillId="0" borderId="59" xfId="0" applyFont="1" applyBorder="1" applyAlignment="1">
      <alignment vertical="center"/>
    </xf>
    <xf numFmtId="0" fontId="8" fillId="0" borderId="59" xfId="0" applyFont="1" applyBorder="1" applyAlignment="1">
      <alignment vertical="center"/>
    </xf>
    <xf numFmtId="0" fontId="7" fillId="0" borderId="14" xfId="0" applyFont="1" applyFill="1" applyBorder="1"/>
    <xf numFmtId="0" fontId="6" fillId="0" borderId="14" xfId="0" applyFont="1" applyFill="1" applyBorder="1"/>
    <xf numFmtId="0" fontId="9" fillId="0" borderId="64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9" fillId="0" borderId="73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0" fillId="0" borderId="50" xfId="0" applyFont="1" applyFill="1" applyBorder="1" applyAlignment="1">
      <alignment horizontal="center"/>
    </xf>
    <xf numFmtId="0" fontId="7" fillId="0" borderId="14" xfId="1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/>
    </xf>
    <xf numFmtId="0" fontId="9" fillId="0" borderId="64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73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7" fillId="0" borderId="37" xfId="0" applyFont="1" applyFill="1" applyBorder="1"/>
    <xf numFmtId="0" fontId="6" fillId="0" borderId="37" xfId="0" applyFont="1" applyFill="1" applyBorder="1"/>
    <xf numFmtId="0" fontId="9" fillId="0" borderId="65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9" fillId="0" borderId="75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7" fillId="0" borderId="43" xfId="0" applyFont="1" applyFill="1" applyBorder="1"/>
    <xf numFmtId="0" fontId="6" fillId="0" borderId="43" xfId="0" applyFont="1" applyFill="1" applyBorder="1"/>
    <xf numFmtId="0" fontId="9" fillId="0" borderId="63" xfId="0" applyFont="1" applyFill="1" applyBorder="1" applyAlignment="1">
      <alignment horizontal="center"/>
    </xf>
    <xf numFmtId="0" fontId="10" fillId="0" borderId="23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9" fillId="0" borderId="76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10" fillId="0" borderId="47" xfId="0" applyFont="1" applyFill="1" applyBorder="1" applyAlignment="1">
      <alignment horizontal="center"/>
    </xf>
    <xf numFmtId="0" fontId="10" fillId="0" borderId="51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 wrapText="1"/>
    </xf>
    <xf numFmtId="0" fontId="8" fillId="0" borderId="69" xfId="0" applyFont="1" applyFill="1" applyBorder="1" applyAlignment="1">
      <alignment horizontal="center"/>
    </xf>
    <xf numFmtId="0" fontId="7" fillId="0" borderId="5" xfId="0" applyFont="1" applyFill="1" applyBorder="1"/>
    <xf numFmtId="0" fontId="9" fillId="0" borderId="77" xfId="0" applyFont="1" applyFill="1" applyBorder="1" applyAlignment="1">
      <alignment horizontal="center"/>
    </xf>
    <xf numFmtId="0" fontId="10" fillId="0" borderId="68" xfId="0" applyFont="1" applyFill="1" applyBorder="1" applyAlignment="1">
      <alignment horizontal="center"/>
    </xf>
    <xf numFmtId="0" fontId="6" fillId="0" borderId="6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0" fontId="10" fillId="0" borderId="73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0" fillId="0" borderId="25" xfId="0" applyFont="1" applyFill="1" applyBorder="1" applyAlignment="1">
      <alignment horizontal="center"/>
    </xf>
    <xf numFmtId="0" fontId="10" fillId="0" borderId="71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82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9" fillId="0" borderId="84" xfId="0" applyFont="1" applyFill="1" applyBorder="1" applyAlignment="1">
      <alignment horizontal="center"/>
    </xf>
    <xf numFmtId="0" fontId="10" fillId="0" borderId="77" xfId="0" applyFont="1" applyFill="1" applyBorder="1" applyAlignment="1">
      <alignment horizontal="center"/>
    </xf>
    <xf numFmtId="0" fontId="8" fillId="0" borderId="69" xfId="0" applyFont="1" applyFill="1" applyBorder="1" applyAlignment="1">
      <alignment horizontal="center" wrapText="1"/>
    </xf>
    <xf numFmtId="0" fontId="9" fillId="0" borderId="66" xfId="0" applyFont="1" applyFill="1" applyBorder="1" applyAlignment="1">
      <alignment horizontal="center"/>
    </xf>
    <xf numFmtId="0" fontId="10" fillId="0" borderId="32" xfId="0" applyFont="1" applyFill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9" fillId="0" borderId="78" xfId="0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3" fillId="0" borderId="85" xfId="0" applyFont="1" applyFill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0" fontId="13" fillId="0" borderId="83" xfId="0" applyFont="1" applyFill="1" applyBorder="1" applyAlignment="1">
      <alignment horizontal="center"/>
    </xf>
    <xf numFmtId="0" fontId="13" fillId="0" borderId="31" xfId="0" applyFont="1" applyFill="1" applyBorder="1" applyAlignment="1">
      <alignment horizontal="center"/>
    </xf>
    <xf numFmtId="0" fontId="13" fillId="0" borderId="27" xfId="0" applyFont="1" applyFill="1" applyBorder="1" applyAlignment="1">
      <alignment horizontal="center"/>
    </xf>
    <xf numFmtId="0" fontId="7" fillId="0" borderId="14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6" fillId="0" borderId="58" xfId="0" applyFont="1" applyFill="1" applyBorder="1" applyAlignment="1">
      <alignment vertical="center"/>
    </xf>
    <xf numFmtId="0" fontId="7" fillId="0" borderId="53" xfId="0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6" fillId="0" borderId="62" xfId="0" applyFont="1" applyBorder="1" applyAlignment="1">
      <alignment horizontal="center" wrapText="1"/>
    </xf>
    <xf numFmtId="0" fontId="6" fillId="0" borderId="63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/>
    </xf>
    <xf numFmtId="0" fontId="5" fillId="0" borderId="7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43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left"/>
    </xf>
    <xf numFmtId="0" fontId="12" fillId="0" borderId="70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center"/>
    </xf>
    <xf numFmtId="0" fontId="5" fillId="0" borderId="7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72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5" fillId="0" borderId="79" xfId="0" applyFont="1" applyFill="1" applyBorder="1" applyAlignment="1">
      <alignment horizontal="center"/>
    </xf>
    <xf numFmtId="0" fontId="7" fillId="0" borderId="90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7" fillId="0" borderId="10" xfId="0" applyFont="1" applyFill="1" applyBorder="1"/>
    <xf numFmtId="0" fontId="6" fillId="0" borderId="10" xfId="0" applyFont="1" applyFill="1" applyBorder="1"/>
    <xf numFmtId="0" fontId="9" fillId="0" borderId="91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9" fillId="0" borderId="72" xfId="0" applyFont="1" applyFill="1" applyBorder="1" applyAlignment="1">
      <alignment horizontal="center"/>
    </xf>
    <xf numFmtId="0" fontId="10" fillId="0" borderId="79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 wrapText="1"/>
    </xf>
  </cellXfs>
  <cellStyles count="2">
    <cellStyle name="Normál" xfId="0" builtinId="0"/>
    <cellStyle name="Normá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6"/>
  <sheetViews>
    <sheetView tabSelected="1" topLeftCell="A28" zoomScaleNormal="100" zoomScaleSheetLayoutView="55" workbookViewId="0">
      <selection activeCell="U49" sqref="U49"/>
    </sheetView>
  </sheetViews>
  <sheetFormatPr defaultColWidth="9.1796875" defaultRowHeight="12.5" x14ac:dyDescent="0.25"/>
  <cols>
    <col min="1" max="1" width="5.54296875" style="5" customWidth="1"/>
    <col min="2" max="2" width="12.7265625" style="1" customWidth="1"/>
    <col min="3" max="3" width="39.7265625" style="1" bestFit="1" customWidth="1"/>
    <col min="4" max="4" width="7.453125" style="5" customWidth="1"/>
    <col min="5" max="5" width="8" style="1" bestFit="1" customWidth="1"/>
    <col min="6" max="6" width="5.453125" style="1" bestFit="1" customWidth="1"/>
    <col min="7" max="7" width="3.453125" style="1" customWidth="1"/>
    <col min="8" max="8" width="3.7265625" style="1" customWidth="1"/>
    <col min="9" max="9" width="3.26953125" style="1" customWidth="1"/>
    <col min="10" max="10" width="2.81640625" style="1" customWidth="1"/>
    <col min="11" max="11" width="3.7265625" style="1" customWidth="1"/>
    <col min="12" max="12" width="3.453125" style="1" customWidth="1"/>
    <col min="13" max="13" width="3.7265625" style="1" customWidth="1"/>
    <col min="14" max="14" width="2.81640625" style="1" customWidth="1"/>
    <col min="15" max="15" width="3.1796875" style="1" customWidth="1"/>
    <col min="16" max="16" width="3.7265625" style="1" customWidth="1"/>
    <col min="17" max="17" width="3.26953125" style="1" customWidth="1"/>
    <col min="18" max="18" width="3.7265625" style="1" customWidth="1"/>
    <col min="19" max="20" width="2.81640625" style="1" customWidth="1"/>
    <col min="21" max="22" width="3.453125" style="1" customWidth="1"/>
    <col min="23" max="23" width="3.7265625" style="1" customWidth="1"/>
    <col min="24" max="25" width="2.81640625" style="1" customWidth="1"/>
    <col min="26" max="26" width="3.453125" style="1" customWidth="1"/>
    <col min="27" max="27" width="21.1796875" style="6" customWidth="1"/>
    <col min="28" max="16384" width="9.1796875" style="1"/>
  </cols>
  <sheetData>
    <row r="1" spans="1:27" ht="18" x14ac:dyDescent="0.4">
      <c r="A1" s="208" t="s">
        <v>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</row>
    <row r="2" spans="1:27" ht="14" x14ac:dyDescent="0.3">
      <c r="A2" s="209" t="s">
        <v>1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</row>
    <row r="3" spans="1:27" ht="15" customHeight="1" x14ac:dyDescent="0.3">
      <c r="A3" s="210" t="s">
        <v>109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</row>
    <row r="4" spans="1:27" ht="13" thickBot="1" x14ac:dyDescent="0.3">
      <c r="A4" s="211" t="s">
        <v>110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</row>
    <row r="5" spans="1:27" ht="13" thickBot="1" x14ac:dyDescent="0.3">
      <c r="A5" s="212"/>
      <c r="B5" s="212" t="s">
        <v>2</v>
      </c>
      <c r="C5" s="214" t="s">
        <v>3</v>
      </c>
      <c r="D5" s="216" t="s">
        <v>4</v>
      </c>
      <c r="E5" s="219" t="s">
        <v>5</v>
      </c>
      <c r="F5" s="219"/>
      <c r="G5" s="220" t="s">
        <v>6</v>
      </c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21"/>
      <c r="AA5" s="224" t="s">
        <v>7</v>
      </c>
    </row>
    <row r="6" spans="1:27" ht="13" thickBot="1" x14ac:dyDescent="0.3">
      <c r="A6" s="213"/>
      <c r="B6" s="213"/>
      <c r="C6" s="215"/>
      <c r="D6" s="217"/>
      <c r="E6" s="212" t="s">
        <v>8</v>
      </c>
      <c r="F6" s="228" t="s">
        <v>9</v>
      </c>
      <c r="G6" s="92"/>
      <c r="H6" s="11"/>
      <c r="I6" s="12" t="s">
        <v>10</v>
      </c>
      <c r="J6" s="13"/>
      <c r="K6" s="14"/>
      <c r="L6" s="109"/>
      <c r="M6" s="15"/>
      <c r="N6" s="16" t="s">
        <v>11</v>
      </c>
      <c r="O6" s="17"/>
      <c r="P6" s="93"/>
      <c r="Q6" s="15"/>
      <c r="R6" s="15"/>
      <c r="S6" s="16" t="s">
        <v>12</v>
      </c>
      <c r="T6" s="17"/>
      <c r="U6" s="80"/>
      <c r="V6" s="109"/>
      <c r="W6" s="15"/>
      <c r="X6" s="16" t="s">
        <v>13</v>
      </c>
      <c r="Y6" s="17"/>
      <c r="Z6" s="93"/>
      <c r="AA6" s="225"/>
    </row>
    <row r="7" spans="1:27" s="3" customFormat="1" ht="13" thickBot="1" x14ac:dyDescent="0.3">
      <c r="A7" s="213"/>
      <c r="B7" s="213"/>
      <c r="C7" s="215"/>
      <c r="D7" s="218"/>
      <c r="E7" s="227"/>
      <c r="F7" s="229"/>
      <c r="G7" s="94" t="s">
        <v>14</v>
      </c>
      <c r="H7" s="77" t="s">
        <v>15</v>
      </c>
      <c r="I7" s="78" t="s">
        <v>16</v>
      </c>
      <c r="J7" s="78" t="s">
        <v>17</v>
      </c>
      <c r="K7" s="79" t="s">
        <v>18</v>
      </c>
      <c r="L7" s="94" t="s">
        <v>14</v>
      </c>
      <c r="M7" s="77" t="s">
        <v>15</v>
      </c>
      <c r="N7" s="78" t="s">
        <v>16</v>
      </c>
      <c r="O7" s="78" t="s">
        <v>17</v>
      </c>
      <c r="P7" s="95" t="s">
        <v>18</v>
      </c>
      <c r="Q7" s="77" t="s">
        <v>14</v>
      </c>
      <c r="R7" s="77" t="s">
        <v>15</v>
      </c>
      <c r="S7" s="78" t="s">
        <v>16</v>
      </c>
      <c r="T7" s="78" t="s">
        <v>17</v>
      </c>
      <c r="U7" s="79" t="s">
        <v>18</v>
      </c>
      <c r="V7" s="94" t="s">
        <v>14</v>
      </c>
      <c r="W7" s="77" t="s">
        <v>15</v>
      </c>
      <c r="X7" s="78" t="s">
        <v>16</v>
      </c>
      <c r="Y7" s="78" t="s">
        <v>17</v>
      </c>
      <c r="Z7" s="95" t="s">
        <v>18</v>
      </c>
      <c r="AA7" s="226"/>
    </row>
    <row r="8" spans="1:27" ht="13" thickBot="1" x14ac:dyDescent="0.3">
      <c r="A8" s="18" t="s">
        <v>19</v>
      </c>
      <c r="B8" s="230" t="s">
        <v>20</v>
      </c>
      <c r="C8" s="231"/>
      <c r="D8" s="67"/>
      <c r="E8" s="30">
        <f t="shared" ref="E8" si="0">G8+H8+I8+L8+M8+N8+Q8+R8+S8+V8+W8+X8</f>
        <v>45</v>
      </c>
      <c r="F8" s="33">
        <f t="shared" ref="F8" si="1">K8+P8+U8+Z8</f>
        <v>12</v>
      </c>
      <c r="G8" s="96">
        <f>SUM(G9:G12)</f>
        <v>5</v>
      </c>
      <c r="H8" s="20">
        <f>SUM(H9:H12)</f>
        <v>20</v>
      </c>
      <c r="I8" s="20">
        <f>SUM(I9:I12)</f>
        <v>0</v>
      </c>
      <c r="J8" s="20"/>
      <c r="K8" s="21">
        <f>SUM(K9:K12)</f>
        <v>6</v>
      </c>
      <c r="L8" s="96">
        <f>SUM(L9:L12)</f>
        <v>0</v>
      </c>
      <c r="M8" s="20">
        <f>SUM(M9:M12)</f>
        <v>0</v>
      </c>
      <c r="N8" s="20">
        <f>SUM(N9:N12)</f>
        <v>10</v>
      </c>
      <c r="O8" s="20"/>
      <c r="P8" s="19">
        <f>SUM(P9:P12)</f>
        <v>3</v>
      </c>
      <c r="Q8" s="21">
        <f>SUM(Q9:Q12)</f>
        <v>10</v>
      </c>
      <c r="R8" s="21">
        <f>SUM(R9:R12)</f>
        <v>0</v>
      </c>
      <c r="S8" s="21">
        <f>SUM(S9:S12)</f>
        <v>0</v>
      </c>
      <c r="T8" s="21"/>
      <c r="U8" s="21">
        <f>SUM(U9:U12)</f>
        <v>3</v>
      </c>
      <c r="V8" s="96">
        <f>SUM(V9:V12)</f>
        <v>0</v>
      </c>
      <c r="W8" s="20">
        <f>SUM(W9:W12)</f>
        <v>0</v>
      </c>
      <c r="X8" s="20">
        <f>SUM(X9:X12)</f>
        <v>0</v>
      </c>
      <c r="Y8" s="20"/>
      <c r="Z8" s="19">
        <f>SUM(Z9:Z12)</f>
        <v>0</v>
      </c>
      <c r="AA8" s="24"/>
    </row>
    <row r="9" spans="1:27" s="2" customFormat="1" x14ac:dyDescent="0.25">
      <c r="A9" s="22" t="s">
        <v>10</v>
      </c>
      <c r="B9" s="128" t="s">
        <v>99</v>
      </c>
      <c r="C9" s="129" t="s">
        <v>86</v>
      </c>
      <c r="D9" s="130"/>
      <c r="E9" s="131">
        <f>G9+H9+I9+L9+M9+N9+Q9+R9+S9+V9+W9+X9</f>
        <v>10</v>
      </c>
      <c r="F9" s="132">
        <f>K9+P9+U9+Z9</f>
        <v>3</v>
      </c>
      <c r="G9" s="133"/>
      <c r="H9" s="134"/>
      <c r="I9" s="134"/>
      <c r="J9" s="134"/>
      <c r="K9" s="132"/>
      <c r="L9" s="133"/>
      <c r="M9" s="134"/>
      <c r="N9" s="134"/>
      <c r="O9" s="134"/>
      <c r="P9" s="135"/>
      <c r="Q9" s="134">
        <v>10</v>
      </c>
      <c r="R9" s="134">
        <v>0</v>
      </c>
      <c r="S9" s="134">
        <v>0</v>
      </c>
      <c r="T9" s="134" t="s">
        <v>21</v>
      </c>
      <c r="U9" s="132">
        <v>3</v>
      </c>
      <c r="V9" s="133"/>
      <c r="W9" s="134"/>
      <c r="X9" s="134"/>
      <c r="Y9" s="134"/>
      <c r="Z9" s="136"/>
      <c r="AA9" s="82"/>
    </row>
    <row r="10" spans="1:27" s="3" customFormat="1" ht="21" x14ac:dyDescent="0.25">
      <c r="A10" s="66" t="s">
        <v>11</v>
      </c>
      <c r="B10" s="137" t="s">
        <v>93</v>
      </c>
      <c r="C10" s="138" t="s">
        <v>22</v>
      </c>
      <c r="D10" s="139"/>
      <c r="E10" s="140">
        <v>2</v>
      </c>
      <c r="F10" s="141">
        <f>K10+P10+U10+Z10</f>
        <v>3</v>
      </c>
      <c r="G10" s="142"/>
      <c r="H10" s="143"/>
      <c r="I10" s="143"/>
      <c r="J10" s="143"/>
      <c r="K10" s="141"/>
      <c r="L10" s="144">
        <v>0</v>
      </c>
      <c r="M10" s="145">
        <v>0</v>
      </c>
      <c r="N10" s="145">
        <v>10</v>
      </c>
      <c r="O10" s="145" t="s">
        <v>21</v>
      </c>
      <c r="P10" s="146">
        <v>3</v>
      </c>
      <c r="Q10" s="145"/>
      <c r="R10" s="145"/>
      <c r="S10" s="145"/>
      <c r="T10" s="145"/>
      <c r="U10" s="141"/>
      <c r="V10" s="144"/>
      <c r="W10" s="145"/>
      <c r="X10" s="145"/>
      <c r="Y10" s="145"/>
      <c r="Z10" s="147"/>
      <c r="AA10" s="83"/>
    </row>
    <row r="11" spans="1:27" x14ac:dyDescent="0.25">
      <c r="A11" s="22" t="s">
        <v>12</v>
      </c>
      <c r="B11" s="128" t="s">
        <v>89</v>
      </c>
      <c r="C11" s="129" t="s">
        <v>23</v>
      </c>
      <c r="D11" s="130"/>
      <c r="E11" s="131">
        <f>G11+H11+I11+L11+M11+N11+Q11+R11+S11+V11+W11+X11</f>
        <v>10</v>
      </c>
      <c r="F11" s="132">
        <f>K11+P11+U11+Z11</f>
        <v>3</v>
      </c>
      <c r="G11" s="133">
        <v>0</v>
      </c>
      <c r="H11" s="134">
        <v>10</v>
      </c>
      <c r="I11" s="134">
        <v>0</v>
      </c>
      <c r="J11" s="134" t="s">
        <v>21</v>
      </c>
      <c r="K11" s="132">
        <v>3</v>
      </c>
      <c r="L11" s="148"/>
      <c r="M11" s="149"/>
      <c r="N11" s="149"/>
      <c r="O11" s="149"/>
      <c r="P11" s="150"/>
      <c r="Q11" s="134"/>
      <c r="R11" s="134"/>
      <c r="S11" s="134"/>
      <c r="T11" s="134"/>
      <c r="U11" s="132"/>
      <c r="V11" s="133"/>
      <c r="W11" s="134"/>
      <c r="X11" s="134"/>
      <c r="Y11" s="134"/>
      <c r="Z11" s="136"/>
      <c r="AA11" s="84"/>
    </row>
    <row r="12" spans="1:27" ht="13" thickBot="1" x14ac:dyDescent="0.3">
      <c r="A12" s="22" t="s">
        <v>13</v>
      </c>
      <c r="B12" s="128" t="s">
        <v>90</v>
      </c>
      <c r="C12" s="129" t="s">
        <v>24</v>
      </c>
      <c r="D12" s="130"/>
      <c r="E12" s="151">
        <f>G12+H12+I12+L12+M12+N12+Q12+R12+S12+V12+W12+X12</f>
        <v>15</v>
      </c>
      <c r="F12" s="152">
        <f>K12+P12+U12+Z12</f>
        <v>3</v>
      </c>
      <c r="G12" s="133">
        <v>5</v>
      </c>
      <c r="H12" s="134">
        <v>10</v>
      </c>
      <c r="I12" s="134">
        <v>0</v>
      </c>
      <c r="J12" s="134" t="s">
        <v>21</v>
      </c>
      <c r="K12" s="132">
        <v>3</v>
      </c>
      <c r="L12" s="133"/>
      <c r="M12" s="134"/>
      <c r="N12" s="134"/>
      <c r="O12" s="134"/>
      <c r="P12" s="135"/>
      <c r="Q12" s="149"/>
      <c r="R12" s="134"/>
      <c r="S12" s="134"/>
      <c r="T12" s="134"/>
      <c r="U12" s="132"/>
      <c r="V12" s="148"/>
      <c r="W12" s="134"/>
      <c r="X12" s="134"/>
      <c r="Y12" s="134"/>
      <c r="Z12" s="136"/>
      <c r="AA12" s="84"/>
    </row>
    <row r="13" spans="1:27" ht="13" thickBot="1" x14ac:dyDescent="0.3">
      <c r="A13" s="24" t="s">
        <v>25</v>
      </c>
      <c r="B13" s="230" t="s">
        <v>26</v>
      </c>
      <c r="C13" s="231"/>
      <c r="D13" s="67"/>
      <c r="E13" s="24">
        <f t="shared" ref="E13:E19" si="2">G13+H13+I13+L13+M13+N13+Q13+R13+S13+V13+W13+X13</f>
        <v>85</v>
      </c>
      <c r="F13" s="21">
        <f t="shared" ref="F13:F19" si="3">K13+P13+U13+Z13</f>
        <v>21</v>
      </c>
      <c r="G13" s="96">
        <f>SUM(G14:G18)</f>
        <v>25</v>
      </c>
      <c r="H13" s="20">
        <f>SUM(H14:H18)</f>
        <v>20</v>
      </c>
      <c r="I13" s="20">
        <f>SUM(I14:I18)</f>
        <v>0</v>
      </c>
      <c r="J13" s="20"/>
      <c r="K13" s="21">
        <f>SUM(K14:K18)</f>
        <v>12</v>
      </c>
      <c r="L13" s="96">
        <f>SUM(L14:L18)</f>
        <v>20</v>
      </c>
      <c r="M13" s="20">
        <f>SUM(M14:M18)</f>
        <v>20</v>
      </c>
      <c r="N13" s="20">
        <f>SUM(N14:N18)</f>
        <v>0</v>
      </c>
      <c r="O13" s="20"/>
      <c r="P13" s="19">
        <f>SUM(P14:P18)</f>
        <v>9</v>
      </c>
      <c r="Q13" s="20">
        <f>SUM(Q14:Q18)</f>
        <v>0</v>
      </c>
      <c r="R13" s="20">
        <f>SUM(R14:R18)</f>
        <v>0</v>
      </c>
      <c r="S13" s="20">
        <f>SUM(S14:S18)</f>
        <v>0</v>
      </c>
      <c r="T13" s="20"/>
      <c r="U13" s="21">
        <f>SUM(U14:U18)</f>
        <v>0</v>
      </c>
      <c r="V13" s="96">
        <f>SUM(V14:V18)</f>
        <v>0</v>
      </c>
      <c r="W13" s="20">
        <f>SUM(W14:W18)</f>
        <v>0</v>
      </c>
      <c r="X13" s="20">
        <f>SUM(X14:X18)</f>
        <v>0</v>
      </c>
      <c r="Y13" s="20"/>
      <c r="Z13" s="19">
        <f>SUM(Z14:Z18)</f>
        <v>0</v>
      </c>
      <c r="AA13" s="24"/>
    </row>
    <row r="14" spans="1:27" ht="13.5" customHeight="1" x14ac:dyDescent="0.25">
      <c r="A14" s="27" t="s">
        <v>27</v>
      </c>
      <c r="B14" s="153" t="s">
        <v>87</v>
      </c>
      <c r="C14" s="154" t="s">
        <v>28</v>
      </c>
      <c r="D14" s="155" t="s">
        <v>29</v>
      </c>
      <c r="E14" s="156">
        <f t="shared" si="2"/>
        <v>5</v>
      </c>
      <c r="F14" s="157">
        <f t="shared" si="3"/>
        <v>3</v>
      </c>
      <c r="G14" s="158">
        <v>5</v>
      </c>
      <c r="H14" s="159">
        <v>0</v>
      </c>
      <c r="I14" s="159">
        <v>0</v>
      </c>
      <c r="J14" s="159" t="s">
        <v>30</v>
      </c>
      <c r="K14" s="157">
        <v>3</v>
      </c>
      <c r="L14" s="158"/>
      <c r="M14" s="159"/>
      <c r="N14" s="159"/>
      <c r="O14" s="159"/>
      <c r="P14" s="160"/>
      <c r="Q14" s="159"/>
      <c r="R14" s="159"/>
      <c r="S14" s="159"/>
      <c r="T14" s="159"/>
      <c r="U14" s="157"/>
      <c r="V14" s="158"/>
      <c r="W14" s="159"/>
      <c r="X14" s="159"/>
      <c r="Y14" s="159"/>
      <c r="Z14" s="161"/>
      <c r="AA14" s="85"/>
    </row>
    <row r="15" spans="1:27" x14ac:dyDescent="0.25">
      <c r="A15" s="22" t="s">
        <v>31</v>
      </c>
      <c r="B15" s="128" t="s">
        <v>98</v>
      </c>
      <c r="C15" s="129" t="s">
        <v>32</v>
      </c>
      <c r="D15" s="130" t="s">
        <v>33</v>
      </c>
      <c r="E15" s="131">
        <f t="shared" si="2"/>
        <v>20</v>
      </c>
      <c r="F15" s="132">
        <f t="shared" si="3"/>
        <v>5</v>
      </c>
      <c r="G15" s="133"/>
      <c r="H15" s="134"/>
      <c r="I15" s="134"/>
      <c r="J15" s="134"/>
      <c r="K15" s="132"/>
      <c r="L15" s="148">
        <v>10</v>
      </c>
      <c r="M15" s="149">
        <v>10</v>
      </c>
      <c r="N15" s="149">
        <v>0</v>
      </c>
      <c r="O15" s="149" t="s">
        <v>30</v>
      </c>
      <c r="P15" s="150">
        <v>5</v>
      </c>
      <c r="Q15" s="134"/>
      <c r="R15" s="134"/>
      <c r="S15" s="134"/>
      <c r="T15" s="134"/>
      <c r="U15" s="132"/>
      <c r="V15" s="133"/>
      <c r="W15" s="134"/>
      <c r="X15" s="134"/>
      <c r="Y15" s="134"/>
      <c r="Z15" s="136"/>
      <c r="AA15" s="86"/>
    </row>
    <row r="16" spans="1:27" x14ac:dyDescent="0.25">
      <c r="A16" s="22" t="s">
        <v>34</v>
      </c>
      <c r="B16" s="128" t="s">
        <v>97</v>
      </c>
      <c r="C16" s="129" t="s">
        <v>35</v>
      </c>
      <c r="D16" s="130" t="s">
        <v>33</v>
      </c>
      <c r="E16" s="131">
        <f t="shared" si="2"/>
        <v>20</v>
      </c>
      <c r="F16" s="132">
        <f t="shared" si="3"/>
        <v>4</v>
      </c>
      <c r="G16" s="133"/>
      <c r="H16" s="134"/>
      <c r="I16" s="134"/>
      <c r="J16" s="134"/>
      <c r="K16" s="132"/>
      <c r="L16" s="148">
        <v>10</v>
      </c>
      <c r="M16" s="149">
        <v>10</v>
      </c>
      <c r="N16" s="149">
        <v>0</v>
      </c>
      <c r="O16" s="149" t="s">
        <v>21</v>
      </c>
      <c r="P16" s="150">
        <v>4</v>
      </c>
      <c r="Q16" s="134"/>
      <c r="R16" s="134"/>
      <c r="S16" s="134"/>
      <c r="T16" s="134"/>
      <c r="U16" s="132"/>
      <c r="V16" s="133"/>
      <c r="W16" s="134"/>
      <c r="X16" s="134"/>
      <c r="Y16" s="134"/>
      <c r="Z16" s="136"/>
      <c r="AA16" s="87"/>
    </row>
    <row r="17" spans="1:28" x14ac:dyDescent="0.25">
      <c r="A17" s="22" t="s">
        <v>36</v>
      </c>
      <c r="B17" s="128" t="s">
        <v>82</v>
      </c>
      <c r="C17" s="129" t="s">
        <v>37</v>
      </c>
      <c r="D17" s="130"/>
      <c r="E17" s="131">
        <v>4</v>
      </c>
      <c r="F17" s="132">
        <f t="shared" si="3"/>
        <v>4</v>
      </c>
      <c r="G17" s="133">
        <v>10</v>
      </c>
      <c r="H17" s="134">
        <v>10</v>
      </c>
      <c r="I17" s="134">
        <v>0</v>
      </c>
      <c r="J17" s="134" t="s">
        <v>21</v>
      </c>
      <c r="K17" s="132">
        <v>4</v>
      </c>
      <c r="L17" s="133"/>
      <c r="M17" s="134"/>
      <c r="N17" s="134"/>
      <c r="O17" s="134"/>
      <c r="P17" s="162"/>
      <c r="Q17" s="149"/>
      <c r="R17" s="134"/>
      <c r="S17" s="134"/>
      <c r="T17" s="134"/>
      <c r="U17" s="132"/>
      <c r="V17" s="148"/>
      <c r="W17" s="134"/>
      <c r="X17" s="134"/>
      <c r="Y17" s="134"/>
      <c r="Z17" s="136"/>
      <c r="AA17" s="86"/>
    </row>
    <row r="18" spans="1:28" ht="13" thickBot="1" x14ac:dyDescent="0.3">
      <c r="A18" s="29" t="s">
        <v>38</v>
      </c>
      <c r="B18" s="163" t="s">
        <v>91</v>
      </c>
      <c r="C18" s="164" t="s">
        <v>39</v>
      </c>
      <c r="D18" s="165"/>
      <c r="E18" s="166">
        <f t="shared" si="2"/>
        <v>20</v>
      </c>
      <c r="F18" s="167">
        <f t="shared" si="3"/>
        <v>5</v>
      </c>
      <c r="G18" s="168">
        <v>10</v>
      </c>
      <c r="H18" s="169">
        <v>10</v>
      </c>
      <c r="I18" s="169">
        <v>0</v>
      </c>
      <c r="J18" s="169" t="s">
        <v>30</v>
      </c>
      <c r="K18" s="167">
        <v>5</v>
      </c>
      <c r="L18" s="168"/>
      <c r="M18" s="169"/>
      <c r="N18" s="169"/>
      <c r="O18" s="169"/>
      <c r="P18" s="170"/>
      <c r="Q18" s="169"/>
      <c r="R18" s="169"/>
      <c r="S18" s="169"/>
      <c r="T18" s="169"/>
      <c r="U18" s="167"/>
      <c r="V18" s="168"/>
      <c r="W18" s="169"/>
      <c r="X18" s="169"/>
      <c r="Y18" s="169"/>
      <c r="Z18" s="171"/>
      <c r="AA18" s="86"/>
    </row>
    <row r="19" spans="1:28" ht="13" thickBot="1" x14ac:dyDescent="0.3">
      <c r="A19" s="30" t="s">
        <v>40</v>
      </c>
      <c r="B19" s="232" t="s">
        <v>106</v>
      </c>
      <c r="C19" s="233"/>
      <c r="D19" s="68"/>
      <c r="E19" s="30">
        <f t="shared" si="2"/>
        <v>225</v>
      </c>
      <c r="F19" s="33">
        <f t="shared" si="3"/>
        <v>87</v>
      </c>
      <c r="G19" s="97">
        <f>SUM(G21:G35)</f>
        <v>25</v>
      </c>
      <c r="H19" s="32">
        <f t="shared" ref="H19:U19" si="4">SUM(H21:H35)</f>
        <v>20</v>
      </c>
      <c r="I19" s="32">
        <f t="shared" si="4"/>
        <v>0</v>
      </c>
      <c r="J19" s="32"/>
      <c r="K19" s="33">
        <f t="shared" si="4"/>
        <v>13</v>
      </c>
      <c r="L19" s="97">
        <f t="shared" si="4"/>
        <v>30</v>
      </c>
      <c r="M19" s="32">
        <f t="shared" si="4"/>
        <v>25</v>
      </c>
      <c r="N19" s="32">
        <f t="shared" si="4"/>
        <v>10</v>
      </c>
      <c r="O19" s="32"/>
      <c r="P19" s="113">
        <f t="shared" si="4"/>
        <v>16</v>
      </c>
      <c r="Q19" s="32">
        <f t="shared" si="4"/>
        <v>45</v>
      </c>
      <c r="R19" s="32">
        <f t="shared" si="4"/>
        <v>60</v>
      </c>
      <c r="S19" s="32">
        <f t="shared" si="4"/>
        <v>10</v>
      </c>
      <c r="T19" s="32"/>
      <c r="U19" s="33">
        <f t="shared" si="4"/>
        <v>28</v>
      </c>
      <c r="V19" s="116">
        <f>SUM(V21:V34)</f>
        <v>0</v>
      </c>
      <c r="W19" s="34">
        <f>SUM(W21:W34)</f>
        <v>0</v>
      </c>
      <c r="X19" s="32">
        <f>SUM(X21:X34)</f>
        <v>0</v>
      </c>
      <c r="Y19" s="32"/>
      <c r="Z19" s="31">
        <f>SUM(Z21:Z36)</f>
        <v>30</v>
      </c>
      <c r="AA19" s="24"/>
    </row>
    <row r="20" spans="1:28" ht="13" thickBot="1" x14ac:dyDescent="0.3">
      <c r="A20" s="24"/>
      <c r="B20" s="35" t="s">
        <v>41</v>
      </c>
      <c r="C20" s="35"/>
      <c r="D20" s="67"/>
      <c r="E20" s="24"/>
      <c r="F20" s="21"/>
      <c r="G20" s="96"/>
      <c r="H20" s="20"/>
      <c r="I20" s="20"/>
      <c r="J20" s="20"/>
      <c r="K20" s="21"/>
      <c r="L20" s="96"/>
      <c r="M20" s="20"/>
      <c r="N20" s="20"/>
      <c r="O20" s="20"/>
      <c r="P20" s="114"/>
      <c r="Q20" s="20"/>
      <c r="R20" s="20"/>
      <c r="S20" s="20"/>
      <c r="T20" s="20"/>
      <c r="U20" s="21"/>
      <c r="V20" s="96"/>
      <c r="W20" s="20"/>
      <c r="X20" s="20"/>
      <c r="Y20" s="20"/>
      <c r="Z20" s="19"/>
      <c r="AA20" s="24"/>
    </row>
    <row r="21" spans="1:28" x14ac:dyDescent="0.25">
      <c r="A21" s="22" t="s">
        <v>42</v>
      </c>
      <c r="B21" s="128" t="s">
        <v>101</v>
      </c>
      <c r="C21" s="129" t="s">
        <v>43</v>
      </c>
      <c r="D21" s="130"/>
      <c r="E21" s="131">
        <f t="shared" ref="E21:E35" si="5">G21+H21+I21+L21+M21+N21+Q21+R21+S21+V21+W21+X21</f>
        <v>15</v>
      </c>
      <c r="F21" s="132">
        <f t="shared" ref="F21:F35" si="6">K21+P21+U21+Z21</f>
        <v>4</v>
      </c>
      <c r="G21" s="133"/>
      <c r="H21" s="134"/>
      <c r="I21" s="134"/>
      <c r="J21" s="134"/>
      <c r="K21" s="132"/>
      <c r="L21" s="133"/>
      <c r="M21" s="134"/>
      <c r="N21" s="134"/>
      <c r="O21" s="134"/>
      <c r="P21" s="135"/>
      <c r="Q21" s="134">
        <v>5</v>
      </c>
      <c r="R21" s="134">
        <v>10</v>
      </c>
      <c r="S21" s="134">
        <v>0</v>
      </c>
      <c r="T21" s="134" t="s">
        <v>30</v>
      </c>
      <c r="U21" s="132">
        <v>4</v>
      </c>
      <c r="V21" s="133"/>
      <c r="W21" s="134"/>
      <c r="X21" s="134"/>
      <c r="Y21" s="134"/>
      <c r="Z21" s="136"/>
      <c r="AA21" s="172"/>
    </row>
    <row r="22" spans="1:28" x14ac:dyDescent="0.25">
      <c r="A22" s="22" t="s">
        <v>44</v>
      </c>
      <c r="B22" s="128" t="s">
        <v>112</v>
      </c>
      <c r="C22" s="129" t="s">
        <v>45</v>
      </c>
      <c r="D22" s="130" t="s">
        <v>33</v>
      </c>
      <c r="E22" s="131">
        <f t="shared" si="5"/>
        <v>15</v>
      </c>
      <c r="F22" s="132">
        <f t="shared" si="6"/>
        <v>4</v>
      </c>
      <c r="G22" s="133"/>
      <c r="H22" s="134"/>
      <c r="I22" s="134"/>
      <c r="J22" s="134"/>
      <c r="K22" s="132"/>
      <c r="L22" s="148"/>
      <c r="M22" s="149"/>
      <c r="N22" s="149"/>
      <c r="O22" s="149"/>
      <c r="P22" s="150"/>
      <c r="Q22" s="134">
        <v>5</v>
      </c>
      <c r="R22" s="134">
        <v>10</v>
      </c>
      <c r="S22" s="134">
        <v>0</v>
      </c>
      <c r="T22" s="134" t="s">
        <v>30</v>
      </c>
      <c r="U22" s="132">
        <v>4</v>
      </c>
      <c r="V22" s="133"/>
      <c r="W22" s="134"/>
      <c r="X22" s="134"/>
      <c r="Y22" s="134"/>
      <c r="Z22" s="136"/>
      <c r="AA22" s="173"/>
      <c r="AB22" s="3"/>
    </row>
    <row r="23" spans="1:28" s="2" customFormat="1" x14ac:dyDescent="0.25">
      <c r="A23" s="22" t="s">
        <v>46</v>
      </c>
      <c r="B23" s="128" t="s">
        <v>100</v>
      </c>
      <c r="C23" s="129" t="s">
        <v>47</v>
      </c>
      <c r="D23" s="130" t="s">
        <v>33</v>
      </c>
      <c r="E23" s="131">
        <f t="shared" si="5"/>
        <v>20</v>
      </c>
      <c r="F23" s="132">
        <f t="shared" si="6"/>
        <v>4</v>
      </c>
      <c r="G23" s="133"/>
      <c r="H23" s="134"/>
      <c r="I23" s="134"/>
      <c r="J23" s="134"/>
      <c r="K23" s="132"/>
      <c r="L23" s="148"/>
      <c r="M23" s="149"/>
      <c r="N23" s="149"/>
      <c r="O23" s="149"/>
      <c r="P23" s="150"/>
      <c r="Q23" s="134">
        <v>10</v>
      </c>
      <c r="R23" s="134">
        <v>10</v>
      </c>
      <c r="S23" s="134">
        <v>0</v>
      </c>
      <c r="T23" s="134" t="s">
        <v>21</v>
      </c>
      <c r="U23" s="132">
        <v>4</v>
      </c>
      <c r="V23" s="133"/>
      <c r="W23" s="134"/>
      <c r="X23" s="134"/>
      <c r="Y23" s="134"/>
      <c r="Z23" s="136"/>
      <c r="AA23" s="173"/>
      <c r="AB23" s="4"/>
    </row>
    <row r="24" spans="1:28" x14ac:dyDescent="0.25">
      <c r="A24" s="22" t="s">
        <v>48</v>
      </c>
      <c r="B24" s="128" t="s">
        <v>95</v>
      </c>
      <c r="C24" s="129" t="s">
        <v>49</v>
      </c>
      <c r="D24" s="130" t="s">
        <v>33</v>
      </c>
      <c r="E24" s="131">
        <f t="shared" si="5"/>
        <v>15</v>
      </c>
      <c r="F24" s="132">
        <f t="shared" si="6"/>
        <v>3</v>
      </c>
      <c r="G24" s="133"/>
      <c r="H24" s="134"/>
      <c r="I24" s="134"/>
      <c r="J24" s="134"/>
      <c r="K24" s="132"/>
      <c r="L24" s="148">
        <v>5</v>
      </c>
      <c r="M24" s="149">
        <v>0</v>
      </c>
      <c r="N24" s="149">
        <v>10</v>
      </c>
      <c r="O24" s="149" t="s">
        <v>21</v>
      </c>
      <c r="P24" s="150">
        <v>3</v>
      </c>
      <c r="Q24" s="134"/>
      <c r="R24" s="134"/>
      <c r="S24" s="134"/>
      <c r="T24" s="134"/>
      <c r="U24" s="132"/>
      <c r="V24" s="133"/>
      <c r="W24" s="134"/>
      <c r="X24" s="134"/>
      <c r="Y24" s="134"/>
      <c r="Z24" s="136"/>
      <c r="AA24" s="173"/>
      <c r="AB24" s="3"/>
    </row>
    <row r="25" spans="1:28" s="2" customFormat="1" x14ac:dyDescent="0.25">
      <c r="A25" s="22" t="s">
        <v>50</v>
      </c>
      <c r="B25" s="128" t="s">
        <v>88</v>
      </c>
      <c r="C25" s="129" t="s">
        <v>51</v>
      </c>
      <c r="D25" s="130" t="s">
        <v>29</v>
      </c>
      <c r="E25" s="131">
        <f t="shared" si="5"/>
        <v>5</v>
      </c>
      <c r="F25" s="132">
        <f t="shared" si="6"/>
        <v>3</v>
      </c>
      <c r="G25" s="133">
        <v>5</v>
      </c>
      <c r="H25" s="134">
        <v>0</v>
      </c>
      <c r="I25" s="134">
        <v>0</v>
      </c>
      <c r="J25" s="134" t="s">
        <v>30</v>
      </c>
      <c r="K25" s="132">
        <v>3</v>
      </c>
      <c r="L25" s="148"/>
      <c r="M25" s="149"/>
      <c r="N25" s="149"/>
      <c r="O25" s="149"/>
      <c r="P25" s="150"/>
      <c r="Q25" s="134"/>
      <c r="R25" s="134"/>
      <c r="S25" s="134"/>
      <c r="T25" s="134"/>
      <c r="U25" s="132"/>
      <c r="V25" s="133"/>
      <c r="W25" s="134"/>
      <c r="X25" s="134"/>
      <c r="Y25" s="134"/>
      <c r="Z25" s="136"/>
      <c r="AA25" s="173"/>
      <c r="AB25" s="4"/>
    </row>
    <row r="26" spans="1:28" x14ac:dyDescent="0.25">
      <c r="A26" s="22" t="s">
        <v>52</v>
      </c>
      <c r="B26" s="128" t="s">
        <v>107</v>
      </c>
      <c r="C26" s="129" t="s">
        <v>53</v>
      </c>
      <c r="D26" s="130" t="s">
        <v>33</v>
      </c>
      <c r="E26" s="131">
        <f t="shared" si="5"/>
        <v>15</v>
      </c>
      <c r="F26" s="132">
        <f t="shared" si="6"/>
        <v>3</v>
      </c>
      <c r="G26" s="133"/>
      <c r="H26" s="134"/>
      <c r="I26" s="134"/>
      <c r="J26" s="134"/>
      <c r="K26" s="132"/>
      <c r="L26" s="133"/>
      <c r="M26" s="134"/>
      <c r="N26" s="134"/>
      <c r="O26" s="134"/>
      <c r="P26" s="162"/>
      <c r="Q26" s="134">
        <v>5</v>
      </c>
      <c r="R26" s="134">
        <v>10</v>
      </c>
      <c r="S26" s="134">
        <v>0</v>
      </c>
      <c r="T26" s="134" t="s">
        <v>30</v>
      </c>
      <c r="U26" s="132">
        <v>3</v>
      </c>
      <c r="V26" s="133"/>
      <c r="W26" s="134"/>
      <c r="X26" s="134"/>
      <c r="Y26" s="134"/>
      <c r="Z26" s="136"/>
      <c r="AA26" s="172" t="s">
        <v>54</v>
      </c>
    </row>
    <row r="27" spans="1:28" s="2" customFormat="1" x14ac:dyDescent="0.25">
      <c r="A27" s="22" t="s">
        <v>55</v>
      </c>
      <c r="B27" s="128" t="s">
        <v>102</v>
      </c>
      <c r="C27" s="129" t="s">
        <v>56</v>
      </c>
      <c r="D27" s="130" t="s">
        <v>33</v>
      </c>
      <c r="E27" s="131">
        <f t="shared" si="5"/>
        <v>15</v>
      </c>
      <c r="F27" s="132">
        <f t="shared" si="6"/>
        <v>4</v>
      </c>
      <c r="G27" s="133"/>
      <c r="H27" s="134"/>
      <c r="I27" s="134"/>
      <c r="J27" s="134"/>
      <c r="K27" s="132"/>
      <c r="L27" s="133"/>
      <c r="M27" s="134"/>
      <c r="N27" s="134"/>
      <c r="O27" s="134"/>
      <c r="P27" s="135"/>
      <c r="Q27" s="134">
        <v>5</v>
      </c>
      <c r="R27" s="134">
        <v>10</v>
      </c>
      <c r="S27" s="134">
        <v>0</v>
      </c>
      <c r="T27" s="134" t="s">
        <v>21</v>
      </c>
      <c r="U27" s="132">
        <v>4</v>
      </c>
      <c r="V27" s="133"/>
      <c r="W27" s="134"/>
      <c r="X27" s="134"/>
      <c r="Y27" s="134"/>
      <c r="Z27" s="136"/>
      <c r="AA27" s="173"/>
      <c r="AB27" s="4"/>
    </row>
    <row r="28" spans="1:28" x14ac:dyDescent="0.25">
      <c r="A28" s="22" t="s">
        <v>57</v>
      </c>
      <c r="B28" s="174" t="s">
        <v>104</v>
      </c>
      <c r="C28" s="129" t="s">
        <v>58</v>
      </c>
      <c r="D28" s="130" t="s">
        <v>33</v>
      </c>
      <c r="E28" s="131">
        <f t="shared" si="5"/>
        <v>15</v>
      </c>
      <c r="F28" s="132">
        <f t="shared" si="6"/>
        <v>4</v>
      </c>
      <c r="G28" s="133"/>
      <c r="H28" s="134"/>
      <c r="I28" s="134"/>
      <c r="J28" s="134"/>
      <c r="K28" s="132"/>
      <c r="L28" s="133"/>
      <c r="M28" s="134"/>
      <c r="N28" s="134"/>
      <c r="O28" s="134"/>
      <c r="P28" s="135"/>
      <c r="Q28" s="134">
        <v>5</v>
      </c>
      <c r="R28" s="134">
        <v>10</v>
      </c>
      <c r="S28" s="134">
        <v>0</v>
      </c>
      <c r="T28" s="134" t="s">
        <v>30</v>
      </c>
      <c r="U28" s="132">
        <v>4</v>
      </c>
      <c r="V28" s="133"/>
      <c r="W28" s="134"/>
      <c r="X28" s="134"/>
      <c r="Y28" s="134"/>
      <c r="Z28" s="136"/>
      <c r="AA28" s="173"/>
      <c r="AB28" s="3"/>
    </row>
    <row r="29" spans="1:28" s="2" customFormat="1" x14ac:dyDescent="0.25">
      <c r="A29" s="22" t="s">
        <v>59</v>
      </c>
      <c r="B29" s="128" t="s">
        <v>92</v>
      </c>
      <c r="C29" s="129" t="s">
        <v>60</v>
      </c>
      <c r="D29" s="130" t="s">
        <v>33</v>
      </c>
      <c r="E29" s="131">
        <f t="shared" si="5"/>
        <v>20</v>
      </c>
      <c r="F29" s="132">
        <f t="shared" si="6"/>
        <v>5</v>
      </c>
      <c r="G29" s="133">
        <v>10</v>
      </c>
      <c r="H29" s="134">
        <v>10</v>
      </c>
      <c r="I29" s="134">
        <v>0</v>
      </c>
      <c r="J29" s="134" t="s">
        <v>30</v>
      </c>
      <c r="K29" s="152">
        <v>5</v>
      </c>
      <c r="L29" s="148"/>
      <c r="M29" s="149"/>
      <c r="N29" s="149"/>
      <c r="O29" s="149"/>
      <c r="P29" s="150"/>
      <c r="Q29" s="134"/>
      <c r="R29" s="134"/>
      <c r="S29" s="134"/>
      <c r="T29" s="134"/>
      <c r="U29" s="152"/>
      <c r="V29" s="133"/>
      <c r="W29" s="134"/>
      <c r="X29" s="134"/>
      <c r="Y29" s="134"/>
      <c r="Z29" s="136"/>
      <c r="AA29" s="173"/>
      <c r="AB29" s="4"/>
    </row>
    <row r="30" spans="1:28" x14ac:dyDescent="0.25">
      <c r="A30" s="22" t="s">
        <v>61</v>
      </c>
      <c r="B30" s="128" t="s">
        <v>84</v>
      </c>
      <c r="C30" s="129" t="s">
        <v>81</v>
      </c>
      <c r="D30" s="130" t="s">
        <v>33</v>
      </c>
      <c r="E30" s="131">
        <f t="shared" si="5"/>
        <v>10</v>
      </c>
      <c r="F30" s="132">
        <f t="shared" si="6"/>
        <v>3</v>
      </c>
      <c r="G30" s="133"/>
      <c r="H30" s="134"/>
      <c r="I30" s="134"/>
      <c r="J30" s="134"/>
      <c r="K30" s="132"/>
      <c r="L30" s="133">
        <v>5</v>
      </c>
      <c r="M30" s="134">
        <v>5</v>
      </c>
      <c r="N30" s="134">
        <v>0</v>
      </c>
      <c r="O30" s="134" t="s">
        <v>21</v>
      </c>
      <c r="P30" s="175">
        <v>3</v>
      </c>
      <c r="Q30" s="134"/>
      <c r="R30" s="134"/>
      <c r="S30" s="134"/>
      <c r="T30" s="134"/>
      <c r="U30" s="176"/>
      <c r="V30" s="133"/>
      <c r="W30" s="134"/>
      <c r="X30" s="134"/>
      <c r="Y30" s="134"/>
      <c r="Z30" s="136"/>
      <c r="AA30" s="173"/>
    </row>
    <row r="31" spans="1:28" x14ac:dyDescent="0.25">
      <c r="A31" s="22" t="s">
        <v>62</v>
      </c>
      <c r="B31" s="128" t="s">
        <v>94</v>
      </c>
      <c r="C31" s="129" t="s">
        <v>63</v>
      </c>
      <c r="D31" s="177" t="s">
        <v>29</v>
      </c>
      <c r="E31" s="131">
        <f t="shared" si="5"/>
        <v>5</v>
      </c>
      <c r="F31" s="132">
        <f t="shared" si="6"/>
        <v>3</v>
      </c>
      <c r="G31" s="133"/>
      <c r="H31" s="134"/>
      <c r="I31" s="134"/>
      <c r="J31" s="134"/>
      <c r="K31" s="178"/>
      <c r="L31" s="133">
        <v>5</v>
      </c>
      <c r="M31" s="134">
        <v>0</v>
      </c>
      <c r="N31" s="134">
        <v>0</v>
      </c>
      <c r="O31" s="134" t="s">
        <v>21</v>
      </c>
      <c r="P31" s="179">
        <v>3</v>
      </c>
      <c r="Q31" s="134"/>
      <c r="R31" s="134"/>
      <c r="S31" s="134"/>
      <c r="T31" s="134"/>
      <c r="U31" s="178"/>
      <c r="V31" s="133"/>
      <c r="W31" s="134"/>
      <c r="X31" s="134"/>
      <c r="Y31" s="134"/>
      <c r="Z31" s="136"/>
      <c r="AA31" s="173"/>
    </row>
    <row r="32" spans="1:28" x14ac:dyDescent="0.25">
      <c r="A32" s="22" t="s">
        <v>64</v>
      </c>
      <c r="B32" s="128" t="s">
        <v>96</v>
      </c>
      <c r="C32" s="129" t="s">
        <v>65</v>
      </c>
      <c r="D32" s="130" t="s">
        <v>33</v>
      </c>
      <c r="E32" s="131">
        <f t="shared" si="5"/>
        <v>15</v>
      </c>
      <c r="F32" s="132">
        <f t="shared" si="6"/>
        <v>3</v>
      </c>
      <c r="G32" s="180"/>
      <c r="H32" s="181"/>
      <c r="I32" s="134"/>
      <c r="J32" s="134"/>
      <c r="K32" s="132"/>
      <c r="L32" s="133">
        <v>5</v>
      </c>
      <c r="M32" s="134">
        <v>10</v>
      </c>
      <c r="N32" s="134">
        <v>0</v>
      </c>
      <c r="O32" s="134" t="s">
        <v>21</v>
      </c>
      <c r="P32" s="136">
        <v>3</v>
      </c>
      <c r="Q32" s="149"/>
      <c r="R32" s="149"/>
      <c r="S32" s="149"/>
      <c r="T32" s="149"/>
      <c r="U32" s="182"/>
      <c r="V32" s="133"/>
      <c r="W32" s="134"/>
      <c r="X32" s="134"/>
      <c r="Y32" s="134"/>
      <c r="Z32" s="136"/>
      <c r="AA32" s="173"/>
    </row>
    <row r="33" spans="1:27" x14ac:dyDescent="0.25">
      <c r="A33" s="22" t="s">
        <v>66</v>
      </c>
      <c r="B33" s="128" t="s">
        <v>103</v>
      </c>
      <c r="C33" s="129" t="s">
        <v>80</v>
      </c>
      <c r="D33" s="130" t="s">
        <v>33</v>
      </c>
      <c r="E33" s="131">
        <f t="shared" si="5"/>
        <v>20</v>
      </c>
      <c r="F33" s="132">
        <f t="shared" si="6"/>
        <v>5</v>
      </c>
      <c r="G33" s="180"/>
      <c r="H33" s="181"/>
      <c r="I33" s="134"/>
      <c r="J33" s="134"/>
      <c r="K33" s="132"/>
      <c r="L33" s="133"/>
      <c r="M33" s="134"/>
      <c r="N33" s="134"/>
      <c r="O33" s="134"/>
      <c r="P33" s="135"/>
      <c r="Q33" s="134">
        <v>10</v>
      </c>
      <c r="R33" s="134">
        <v>0</v>
      </c>
      <c r="S33" s="134">
        <v>10</v>
      </c>
      <c r="T33" s="134" t="s">
        <v>21</v>
      </c>
      <c r="U33" s="132">
        <v>5</v>
      </c>
      <c r="V33" s="148"/>
      <c r="W33" s="134"/>
      <c r="X33" s="134"/>
      <c r="Y33" s="134"/>
      <c r="Z33" s="136"/>
      <c r="AA33" s="173"/>
    </row>
    <row r="34" spans="1:27" s="2" customFormat="1" x14ac:dyDescent="0.25">
      <c r="A34" s="22" t="s">
        <v>67</v>
      </c>
      <c r="B34" s="128" t="s">
        <v>85</v>
      </c>
      <c r="C34" s="129" t="s">
        <v>68</v>
      </c>
      <c r="D34" s="130" t="s">
        <v>33</v>
      </c>
      <c r="E34" s="131">
        <f t="shared" si="5"/>
        <v>20</v>
      </c>
      <c r="F34" s="132">
        <f t="shared" si="6"/>
        <v>4</v>
      </c>
      <c r="G34" s="183"/>
      <c r="H34" s="184"/>
      <c r="I34" s="185"/>
      <c r="J34" s="186"/>
      <c r="K34" s="176"/>
      <c r="L34" s="187">
        <v>10</v>
      </c>
      <c r="M34" s="185">
        <v>10</v>
      </c>
      <c r="N34" s="185">
        <v>0</v>
      </c>
      <c r="O34" s="186" t="s">
        <v>21</v>
      </c>
      <c r="P34" s="188">
        <v>4</v>
      </c>
      <c r="Q34" s="189"/>
      <c r="R34" s="185"/>
      <c r="S34" s="185"/>
      <c r="T34" s="186"/>
      <c r="U34" s="152"/>
      <c r="V34" s="148"/>
      <c r="W34" s="149"/>
      <c r="X34" s="149"/>
      <c r="Y34" s="149"/>
      <c r="Z34" s="190"/>
      <c r="AA34" s="191"/>
    </row>
    <row r="35" spans="1:27" s="2" customFormat="1" ht="13" thickBot="1" x14ac:dyDescent="0.3">
      <c r="A35" s="22" t="s">
        <v>69</v>
      </c>
      <c r="B35" s="128" t="s">
        <v>113</v>
      </c>
      <c r="C35" s="129" t="s">
        <v>70</v>
      </c>
      <c r="D35" s="192" t="s">
        <v>33</v>
      </c>
      <c r="E35" s="193">
        <f t="shared" si="5"/>
        <v>20</v>
      </c>
      <c r="F35" s="194">
        <f t="shared" si="6"/>
        <v>5</v>
      </c>
      <c r="G35" s="195">
        <v>10</v>
      </c>
      <c r="H35" s="196">
        <v>10</v>
      </c>
      <c r="I35" s="196">
        <v>0</v>
      </c>
      <c r="J35" s="197" t="s">
        <v>30</v>
      </c>
      <c r="K35" s="198">
        <v>5</v>
      </c>
      <c r="L35" s="199"/>
      <c r="M35" s="200"/>
      <c r="N35" s="200"/>
      <c r="O35" s="200"/>
      <c r="P35" s="201"/>
      <c r="Q35" s="196"/>
      <c r="R35" s="196"/>
      <c r="S35" s="196"/>
      <c r="T35" s="197"/>
      <c r="U35" s="198"/>
      <c r="V35" s="199"/>
      <c r="W35" s="202"/>
      <c r="X35" s="202"/>
      <c r="Y35" s="202"/>
      <c r="Z35" s="203"/>
      <c r="AA35" s="173"/>
    </row>
    <row r="36" spans="1:27" ht="13" thickBot="1" x14ac:dyDescent="0.3">
      <c r="A36" s="24"/>
      <c r="B36" s="222" t="s">
        <v>71</v>
      </c>
      <c r="C36" s="223"/>
      <c r="D36" s="69"/>
      <c r="E36" s="74">
        <f>G36+H36+I36+L36+M36+N36+Q36+R36+S36+V36+W36+X36</f>
        <v>0</v>
      </c>
      <c r="F36" s="90">
        <f>K36+P36+U36+Z36</f>
        <v>30</v>
      </c>
      <c r="G36" s="98">
        <f t="shared" ref="G36:Z36" si="7">SUM(G37:G37)</f>
        <v>0</v>
      </c>
      <c r="H36" s="36">
        <f t="shared" si="7"/>
        <v>0</v>
      </c>
      <c r="I36" s="36">
        <f t="shared" si="7"/>
        <v>0</v>
      </c>
      <c r="J36" s="36">
        <f t="shared" si="7"/>
        <v>0</v>
      </c>
      <c r="K36" s="81">
        <f t="shared" si="7"/>
        <v>0</v>
      </c>
      <c r="L36" s="98">
        <f t="shared" si="7"/>
        <v>0</v>
      </c>
      <c r="M36" s="36">
        <f t="shared" si="7"/>
        <v>0</v>
      </c>
      <c r="N36" s="36">
        <f t="shared" si="7"/>
        <v>0</v>
      </c>
      <c r="O36" s="36">
        <f t="shared" si="7"/>
        <v>0</v>
      </c>
      <c r="P36" s="99">
        <f t="shared" si="7"/>
        <v>0</v>
      </c>
      <c r="Q36" s="108">
        <f t="shared" si="7"/>
        <v>0</v>
      </c>
      <c r="R36" s="36">
        <f t="shared" si="7"/>
        <v>0</v>
      </c>
      <c r="S36" s="36">
        <f t="shared" si="7"/>
        <v>0</v>
      </c>
      <c r="T36" s="36">
        <f t="shared" si="7"/>
        <v>0</v>
      </c>
      <c r="U36" s="81">
        <f t="shared" si="7"/>
        <v>0</v>
      </c>
      <c r="V36" s="98">
        <f t="shared" si="7"/>
        <v>0</v>
      </c>
      <c r="W36" s="36">
        <f t="shared" si="7"/>
        <v>0</v>
      </c>
      <c r="X36" s="36">
        <f t="shared" si="7"/>
        <v>0</v>
      </c>
      <c r="Y36" s="36">
        <f t="shared" si="7"/>
        <v>0</v>
      </c>
      <c r="Z36" s="99">
        <f t="shared" si="7"/>
        <v>30</v>
      </c>
      <c r="AA36" s="24"/>
    </row>
    <row r="37" spans="1:27" s="3" customFormat="1" ht="32" thickBot="1" x14ac:dyDescent="0.3">
      <c r="A37" s="66" t="s">
        <v>72</v>
      </c>
      <c r="B37" s="204" t="s">
        <v>105</v>
      </c>
      <c r="C37" s="138" t="s">
        <v>73</v>
      </c>
      <c r="D37" s="139"/>
      <c r="E37" s="140">
        <v>40</v>
      </c>
      <c r="F37" s="141">
        <f>K37+P37+U37+Z37</f>
        <v>30</v>
      </c>
      <c r="G37" s="144"/>
      <c r="H37" s="145"/>
      <c r="I37" s="145"/>
      <c r="J37" s="145"/>
      <c r="K37" s="141"/>
      <c r="L37" s="144"/>
      <c r="M37" s="145"/>
      <c r="N37" s="145"/>
      <c r="O37" s="145"/>
      <c r="P37" s="146"/>
      <c r="Q37" s="145"/>
      <c r="R37" s="145"/>
      <c r="S37" s="145"/>
      <c r="T37" s="145"/>
      <c r="U37" s="141"/>
      <c r="V37" s="144">
        <v>0</v>
      </c>
      <c r="W37" s="145">
        <v>0</v>
      </c>
      <c r="X37" s="145">
        <v>0</v>
      </c>
      <c r="Y37" s="145" t="s">
        <v>21</v>
      </c>
      <c r="Z37" s="147">
        <v>30</v>
      </c>
      <c r="AA37" s="205"/>
    </row>
    <row r="38" spans="1:27" ht="13" thickBot="1" x14ac:dyDescent="0.3">
      <c r="A38" s="37"/>
      <c r="B38" s="38"/>
      <c r="C38" s="39" t="s">
        <v>74</v>
      </c>
      <c r="D38" s="70"/>
      <c r="E38" s="75">
        <f>G38+H38+I38+L38+M38+N38+Q38+R38+S38+V38+W38+X38+E37</f>
        <v>395</v>
      </c>
      <c r="F38" s="26">
        <f>K38+P38+U38+Z38</f>
        <v>120</v>
      </c>
      <c r="G38" s="100">
        <f>G19+G13+G8</f>
        <v>55</v>
      </c>
      <c r="H38" s="40">
        <f>H19+H13+H8</f>
        <v>60</v>
      </c>
      <c r="I38" s="40">
        <f>I19+I13+I8</f>
        <v>0</v>
      </c>
      <c r="J38" s="40"/>
      <c r="K38" s="40">
        <f>K19+K13+K8</f>
        <v>31</v>
      </c>
      <c r="L38" s="100">
        <f>L19+L13+L8</f>
        <v>50</v>
      </c>
      <c r="M38" s="40">
        <f>M19+M13+M8</f>
        <v>45</v>
      </c>
      <c r="N38" s="40">
        <f>N19+N13+N8</f>
        <v>20</v>
      </c>
      <c r="O38" s="40"/>
      <c r="P38" s="107">
        <f>P19+P13+P8</f>
        <v>28</v>
      </c>
      <c r="Q38" s="41">
        <f>Q19+Q13+Q8</f>
        <v>55</v>
      </c>
      <c r="R38" s="40">
        <f>R19+R13+R8</f>
        <v>60</v>
      </c>
      <c r="S38" s="40">
        <f>S19+S13+S8</f>
        <v>10</v>
      </c>
      <c r="T38" s="40"/>
      <c r="U38" s="40">
        <f>U19+U13+U8</f>
        <v>31</v>
      </c>
      <c r="V38" s="110">
        <f>V19+V13+V8</f>
        <v>0</v>
      </c>
      <c r="W38" s="40">
        <f>W19+W13+W8</f>
        <v>0</v>
      </c>
      <c r="X38" s="41">
        <f>X19+X13+X8</f>
        <v>0</v>
      </c>
      <c r="Y38" s="41"/>
      <c r="Z38" s="25">
        <f>Z19+Z13+Z8</f>
        <v>30</v>
      </c>
      <c r="AA38" s="24"/>
    </row>
    <row r="39" spans="1:27" x14ac:dyDescent="0.25">
      <c r="A39" s="42"/>
      <c r="B39" s="43"/>
      <c r="C39" s="28" t="s">
        <v>79</v>
      </c>
      <c r="D39" s="71"/>
      <c r="E39" s="48">
        <f>J39+O39+T39+Y39</f>
        <v>0</v>
      </c>
      <c r="F39" s="45"/>
      <c r="G39" s="101"/>
      <c r="H39" s="44"/>
      <c r="I39" s="44"/>
      <c r="J39" s="44">
        <f>COUNTIF(J9:J37,"a")</f>
        <v>0</v>
      </c>
      <c r="K39" s="45"/>
      <c r="L39" s="101"/>
      <c r="M39" s="44"/>
      <c r="N39" s="44"/>
      <c r="O39" s="44">
        <f>COUNTIF(O9:O37,"a")</f>
        <v>0</v>
      </c>
      <c r="P39" s="115"/>
      <c r="Q39" s="44"/>
      <c r="R39" s="44"/>
      <c r="S39" s="44"/>
      <c r="T39" s="44">
        <v>0</v>
      </c>
      <c r="U39" s="46"/>
      <c r="V39" s="101"/>
      <c r="W39" s="47"/>
      <c r="X39" s="44"/>
      <c r="Y39" s="44">
        <v>0</v>
      </c>
      <c r="Z39" s="102"/>
      <c r="AA39" s="88"/>
    </row>
    <row r="40" spans="1:27" x14ac:dyDescent="0.25">
      <c r="A40" s="48"/>
      <c r="B40" s="49"/>
      <c r="C40" s="23" t="s">
        <v>75</v>
      </c>
      <c r="D40" s="72"/>
      <c r="E40" s="48">
        <f>J40+O40+T40+Y40</f>
        <v>10</v>
      </c>
      <c r="F40" s="51"/>
      <c r="G40" s="103"/>
      <c r="H40" s="50"/>
      <c r="I40" s="50"/>
      <c r="J40" s="50">
        <f>COUNTIF(J9:J37,"v")</f>
        <v>5</v>
      </c>
      <c r="K40" s="51"/>
      <c r="L40" s="103"/>
      <c r="M40" s="50"/>
      <c r="N40" s="50"/>
      <c r="O40" s="50">
        <f>COUNTIF(O9:O37,"v")</f>
        <v>1</v>
      </c>
      <c r="P40" s="111"/>
      <c r="Q40" s="50"/>
      <c r="R40" s="50"/>
      <c r="S40" s="50"/>
      <c r="T40" s="50">
        <f>COUNTIF(T9:T37,"v")</f>
        <v>4</v>
      </c>
      <c r="U40" s="51"/>
      <c r="V40" s="103"/>
      <c r="W40" s="52"/>
      <c r="X40" s="50"/>
      <c r="Y40" s="50">
        <f>COUNTIF(Y9:Y38,"v")</f>
        <v>0</v>
      </c>
      <c r="Z40" s="104"/>
      <c r="AA40" s="86"/>
    </row>
    <row r="41" spans="1:27" ht="13" thickBot="1" x14ac:dyDescent="0.3">
      <c r="A41" s="53"/>
      <c r="B41" s="13"/>
      <c r="C41" s="164" t="s">
        <v>111</v>
      </c>
      <c r="D41" s="73"/>
      <c r="E41" s="76">
        <f>J41+O41+T41+Y41</f>
        <v>14</v>
      </c>
      <c r="F41" s="91"/>
      <c r="G41" s="105"/>
      <c r="H41" s="54"/>
      <c r="I41" s="54"/>
      <c r="J41" s="54">
        <f>COUNTIF(J9:J37,"é")</f>
        <v>3</v>
      </c>
      <c r="K41" s="55"/>
      <c r="L41" s="105"/>
      <c r="M41" s="54"/>
      <c r="N41" s="54"/>
      <c r="O41" s="54">
        <f>COUNTIF(O9:O37,"é")</f>
        <v>7</v>
      </c>
      <c r="P41" s="112"/>
      <c r="Q41" s="54"/>
      <c r="R41" s="54"/>
      <c r="S41" s="54"/>
      <c r="T41" s="54">
        <f>COUNTIF(T9:T37,"é")</f>
        <v>4</v>
      </c>
      <c r="U41" s="55"/>
      <c r="V41" s="105"/>
      <c r="W41" s="54"/>
      <c r="X41" s="54"/>
      <c r="Y41" s="54">
        <f>COUNTIF(Y9:Y37,"f")</f>
        <v>0</v>
      </c>
      <c r="Z41" s="106"/>
      <c r="AA41" s="89"/>
    </row>
    <row r="42" spans="1:27" ht="13" thickBot="1" x14ac:dyDescent="0.3">
      <c r="A42" s="56"/>
      <c r="B42" s="57"/>
      <c r="C42" s="39" t="s">
        <v>76</v>
      </c>
      <c r="D42" s="67"/>
      <c r="E42" s="24">
        <f>SUM(E39:E41)</f>
        <v>24</v>
      </c>
      <c r="F42" s="26"/>
      <c r="G42" s="96"/>
      <c r="H42" s="20"/>
      <c r="I42" s="20"/>
      <c r="J42" s="20">
        <f>SUM(J39:J41)</f>
        <v>8</v>
      </c>
      <c r="K42" s="26"/>
      <c r="L42" s="96"/>
      <c r="M42" s="20"/>
      <c r="N42" s="20"/>
      <c r="O42" s="20">
        <f>SUM(O39:O41)</f>
        <v>8</v>
      </c>
      <c r="P42" s="25"/>
      <c r="Q42" s="20"/>
      <c r="R42" s="20"/>
      <c r="S42" s="20"/>
      <c r="T42" s="20">
        <f>SUM(T39:T41)</f>
        <v>8</v>
      </c>
      <c r="U42" s="26"/>
      <c r="V42" s="96"/>
      <c r="W42" s="20"/>
      <c r="X42" s="20"/>
      <c r="Y42" s="20">
        <f>SUM(Y39:Y41)</f>
        <v>0</v>
      </c>
      <c r="Z42" s="107"/>
      <c r="AA42" s="24"/>
    </row>
    <row r="43" spans="1:27" ht="13" thickBot="1" x14ac:dyDescent="0.3">
      <c r="A43" s="234"/>
      <c r="B43" s="235" t="s">
        <v>114</v>
      </c>
      <c r="C43" s="236"/>
      <c r="D43" s="237"/>
      <c r="E43" s="238">
        <f>G43+H43+I43+L43+M43+N43+Q43+R43+S43+V43+W43+X43</f>
        <v>1</v>
      </c>
      <c r="F43" s="239">
        <f>K43+P43+U43+Z43</f>
        <v>0</v>
      </c>
      <c r="G43" s="240">
        <f>SUM(G44:G44)</f>
        <v>0</v>
      </c>
      <c r="H43" s="241">
        <f>SUM(H44:H44)</f>
        <v>1</v>
      </c>
      <c r="I43" s="241">
        <f>SUM(I44:I44)</f>
        <v>0</v>
      </c>
      <c r="J43" s="241"/>
      <c r="K43" s="242">
        <f>SUM(K44:K44)</f>
        <v>0</v>
      </c>
      <c r="L43" s="240">
        <f>SUM(L44:L44)</f>
        <v>0</v>
      </c>
      <c r="M43" s="241">
        <f>SUM(M44:M44)</f>
        <v>0</v>
      </c>
      <c r="N43" s="241">
        <f>SUM(N44:N44)</f>
        <v>0</v>
      </c>
      <c r="O43" s="241"/>
      <c r="P43" s="242">
        <f>SUM(P44:P44)</f>
        <v>0</v>
      </c>
      <c r="Q43" s="240">
        <f>SUM(Q44:Q44)</f>
        <v>0</v>
      </c>
      <c r="R43" s="241">
        <f>SUM(R44:R44)</f>
        <v>0</v>
      </c>
      <c r="S43" s="241">
        <f>SUM(S44:S44)</f>
        <v>0</v>
      </c>
      <c r="T43" s="241"/>
      <c r="U43" s="242">
        <f>SUM(U44:U44)</f>
        <v>0</v>
      </c>
      <c r="V43" s="240">
        <f>SUM(V44:V44)</f>
        <v>0</v>
      </c>
      <c r="W43" s="241">
        <f>SUM(W44:W44)</f>
        <v>0</v>
      </c>
      <c r="X43" s="241">
        <f>SUM(X44:X44)</f>
        <v>0</v>
      </c>
      <c r="Y43" s="241"/>
      <c r="Z43" s="242">
        <f>SUM(Z44:Z44)</f>
        <v>0</v>
      </c>
      <c r="AA43" s="243"/>
    </row>
    <row r="44" spans="1:27" ht="13" thickBot="1" x14ac:dyDescent="0.3">
      <c r="A44" s="244">
        <v>26</v>
      </c>
      <c r="B44" s="245" t="s">
        <v>115</v>
      </c>
      <c r="C44" s="246" t="s">
        <v>116</v>
      </c>
      <c r="D44" s="247"/>
      <c r="E44" s="248">
        <v>1</v>
      </c>
      <c r="F44" s="249">
        <f>K44+P44+U44+Z44</f>
        <v>0</v>
      </c>
      <c r="G44" s="250">
        <v>0</v>
      </c>
      <c r="H44" s="250">
        <v>1</v>
      </c>
      <c r="I44" s="250">
        <v>0</v>
      </c>
      <c r="J44" s="250" t="s">
        <v>117</v>
      </c>
      <c r="K44" s="251">
        <v>0</v>
      </c>
      <c r="L44" s="252"/>
      <c r="M44" s="250"/>
      <c r="N44" s="250"/>
      <c r="O44" s="250"/>
      <c r="P44" s="251"/>
      <c r="Q44" s="252"/>
      <c r="R44" s="250"/>
      <c r="S44" s="250"/>
      <c r="T44" s="250"/>
      <c r="U44" s="251"/>
      <c r="V44" s="252"/>
      <c r="W44" s="250"/>
      <c r="X44" s="250"/>
      <c r="Y44" s="250"/>
      <c r="Z44" s="253"/>
      <c r="AA44" s="254"/>
    </row>
    <row r="45" spans="1:27" ht="13" thickBot="1" x14ac:dyDescent="0.3"/>
    <row r="46" spans="1:27" ht="22.5" customHeight="1" thickBot="1" x14ac:dyDescent="0.3">
      <c r="B46" s="118" t="s">
        <v>108</v>
      </c>
      <c r="C46" s="64" t="s">
        <v>1</v>
      </c>
      <c r="D46" s="117" t="s">
        <v>18</v>
      </c>
      <c r="W46" s="7"/>
      <c r="AA46" s="1"/>
    </row>
    <row r="47" spans="1:27" ht="13" thickBot="1" x14ac:dyDescent="0.3">
      <c r="B47" s="119"/>
      <c r="C47" s="120"/>
      <c r="D47" s="121">
        <f>(D49+D50+D51+D53+D55+D54)</f>
        <v>26</v>
      </c>
      <c r="W47" s="8"/>
      <c r="AA47" s="1"/>
    </row>
    <row r="48" spans="1:27" ht="13" thickBot="1" x14ac:dyDescent="0.3">
      <c r="B48" s="125"/>
      <c r="C48" s="126" t="s">
        <v>77</v>
      </c>
      <c r="D48" s="65">
        <v>13</v>
      </c>
      <c r="AA48" s="1"/>
    </row>
    <row r="49" spans="2:27" x14ac:dyDescent="0.25">
      <c r="B49" s="128" t="s">
        <v>98</v>
      </c>
      <c r="C49" s="123" t="s">
        <v>32</v>
      </c>
      <c r="D49" s="63">
        <v>5</v>
      </c>
      <c r="AA49" s="1"/>
    </row>
    <row r="50" spans="2:27" x14ac:dyDescent="0.25">
      <c r="B50" s="128" t="s">
        <v>82</v>
      </c>
      <c r="C50" s="9" t="s">
        <v>37</v>
      </c>
      <c r="D50" s="60">
        <v>4</v>
      </c>
      <c r="AA50" s="1"/>
    </row>
    <row r="51" spans="2:27" ht="13" thickBot="1" x14ac:dyDescent="0.3">
      <c r="B51" s="163" t="s">
        <v>100</v>
      </c>
      <c r="C51" s="122" t="s">
        <v>47</v>
      </c>
      <c r="D51" s="62">
        <v>4</v>
      </c>
      <c r="AA51" s="1"/>
    </row>
    <row r="52" spans="2:27" ht="13" thickBot="1" x14ac:dyDescent="0.3">
      <c r="B52" s="206"/>
      <c r="C52" s="127" t="s">
        <v>78</v>
      </c>
      <c r="D52" s="117">
        <v>13</v>
      </c>
      <c r="AA52" s="1"/>
    </row>
    <row r="53" spans="2:27" x14ac:dyDescent="0.25">
      <c r="B53" s="128" t="s">
        <v>85</v>
      </c>
      <c r="C53" s="124" t="s">
        <v>68</v>
      </c>
      <c r="D53" s="63">
        <v>4</v>
      </c>
      <c r="W53" s="6"/>
      <c r="AA53" s="1"/>
    </row>
    <row r="54" spans="2:27" x14ac:dyDescent="0.25">
      <c r="B54" s="128" t="s">
        <v>101</v>
      </c>
      <c r="C54" s="10" t="s">
        <v>43</v>
      </c>
      <c r="D54" s="60">
        <v>4</v>
      </c>
      <c r="W54" s="6"/>
      <c r="AA54" s="1"/>
    </row>
    <row r="55" spans="2:27" ht="13" thickBot="1" x14ac:dyDescent="0.3">
      <c r="B55" s="207" t="s">
        <v>83</v>
      </c>
      <c r="C55" s="61" t="s">
        <v>70</v>
      </c>
      <c r="D55" s="62">
        <v>5</v>
      </c>
      <c r="V55" s="6"/>
      <c r="AA55" s="1"/>
    </row>
    <row r="56" spans="2:27" x14ac:dyDescent="0.25">
      <c r="B56" s="58"/>
      <c r="C56" s="58"/>
      <c r="D56" s="59"/>
      <c r="E56" s="59"/>
      <c r="F56" s="59"/>
      <c r="G56" s="59"/>
      <c r="H56" s="59"/>
      <c r="I56" s="59"/>
    </row>
  </sheetData>
  <mergeCells count="18">
    <mergeCell ref="B43:C43"/>
    <mergeCell ref="B36:C36"/>
    <mergeCell ref="AA5:AA7"/>
    <mergeCell ref="E6:E7"/>
    <mergeCell ref="F6:F7"/>
    <mergeCell ref="B8:C8"/>
    <mergeCell ref="B13:C13"/>
    <mergeCell ref="B19:C19"/>
    <mergeCell ref="A1:AA1"/>
    <mergeCell ref="A2:AA2"/>
    <mergeCell ref="A3:AA3"/>
    <mergeCell ref="A4:AA4"/>
    <mergeCell ref="A5:A7"/>
    <mergeCell ref="B5:B7"/>
    <mergeCell ref="C5:C7"/>
    <mergeCell ref="D5:D7"/>
    <mergeCell ref="E5:F5"/>
    <mergeCell ref="G5:Z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>
    <oddHeader>&amp;LÓbudai Egyetem
Keleti Károly Gazdasági Kar&amp;RÉrvényes: 2021/2022 tanévtől</oddHeader>
    <oddFooter xml:space="preserve">&amp;LBudapest, &amp;D&amp;CGazdálkodási és menedzsment 
felsőoktatási szakképzés
&amp;P/&amp;N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22F51A58E5BE446ABDA24671C436528" ma:contentTypeVersion="0" ma:contentTypeDescription="Új dokumentum létrehozása." ma:contentTypeScope="" ma:versionID="6e510b8cedfd4b85d6a4c79611ab7e2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f6ef2038b19af0a4ccf40c44df07ef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B53FC4-8A69-4B63-83DB-364F0AE6EA8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94042F5-86DD-4028-A875-87067E814A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C429EBF-A1CB-40E4-B215-FA11BDF96B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E3</vt:lpstr>
      <vt:lpstr>'E3'!Nyomtatási_terület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Fehér-Polgár Pál</dc:creator>
  <cp:lastModifiedBy>Dr. Kiss Mariann</cp:lastModifiedBy>
  <cp:lastPrinted>2022-02-07T15:24:20Z</cp:lastPrinted>
  <dcterms:created xsi:type="dcterms:W3CDTF">2019-06-05T09:31:48Z</dcterms:created>
  <dcterms:modified xsi:type="dcterms:W3CDTF">2023-03-09T13:11:01Z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0x010100222F51A58E5BE446ABDA24671C436528</vt:lpwstr>
  </property>
</Properties>
</file>