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updateLinks="always"/>
  <mc:AlternateContent xmlns:mc="http://schemas.openxmlformats.org/markup-compatibility/2006">
    <mc:Choice Requires="x15">
      <x15ac:absPath xmlns:x15ac="http://schemas.microsoft.com/office/spreadsheetml/2010/11/ac" url="H:\Suli\2021_tanterv\"/>
    </mc:Choice>
  </mc:AlternateContent>
  <xr:revisionPtr revIDLastSave="0" documentId="13_ncr:1_{CB4993FC-F417-41C7-A566-A2B7F7AC61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3" sheetId="1" r:id="rId1"/>
  </sheets>
  <definedNames>
    <definedName name="_xlnm._FilterDatabase" localSheetId="0" hidden="1">'E3'!$C$5:$D$93</definedName>
    <definedName name="_xlnm.Print_Area" localSheetId="0">'E3'!$A$1:$AP$132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86" i="1"/>
  <c r="E85" i="1"/>
  <c r="E84" i="1"/>
  <c r="E83" i="1"/>
  <c r="E81" i="1"/>
  <c r="E80" i="1"/>
  <c r="E79" i="1"/>
  <c r="E78" i="1"/>
  <c r="E77" i="1"/>
  <c r="E76" i="1"/>
  <c r="E75" i="1"/>
  <c r="E73" i="1"/>
  <c r="E72" i="1"/>
  <c r="E71" i="1"/>
  <c r="E70" i="1"/>
  <c r="E69" i="1"/>
  <c r="E68" i="1"/>
  <c r="E67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3" i="1"/>
  <c r="E32" i="1"/>
  <c r="E31" i="1"/>
  <c r="E30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V35" i="1" l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R35" i="1"/>
  <c r="S35" i="1"/>
  <c r="T35" i="1"/>
  <c r="U35" i="1"/>
  <c r="Q35" i="1"/>
  <c r="G35" i="1"/>
  <c r="H35" i="1"/>
  <c r="I35" i="1"/>
  <c r="K35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G74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G66" i="1"/>
  <c r="F73" i="1" l="1"/>
  <c r="F72" i="1"/>
  <c r="F69" i="1" l="1"/>
  <c r="F70" i="1"/>
  <c r="F71" i="1"/>
  <c r="F81" i="1"/>
  <c r="F74" i="1" s="1"/>
  <c r="E74" i="1"/>
  <c r="F68" i="1"/>
  <c r="F67" i="1"/>
  <c r="E66" i="1" l="1"/>
  <c r="F66" i="1"/>
  <c r="F86" i="1"/>
  <c r="F85" i="1"/>
  <c r="F84" i="1"/>
  <c r="F83" i="1"/>
  <c r="F65" i="1"/>
  <c r="F64" i="1"/>
  <c r="F63" i="1"/>
  <c r="F62" i="1"/>
  <c r="F61" i="1"/>
  <c r="F60" i="1"/>
  <c r="F59" i="1"/>
  <c r="F57" i="1"/>
  <c r="F56" i="1"/>
  <c r="F55" i="1"/>
  <c r="F54" i="1"/>
  <c r="F53" i="1"/>
  <c r="F52" i="1"/>
  <c r="F51" i="1"/>
  <c r="F9" i="1"/>
  <c r="E35" i="1" l="1"/>
  <c r="F8" i="1"/>
  <c r="AO82" i="1" l="1"/>
  <c r="AN82" i="1"/>
  <c r="AN89" i="1" s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P124" i="1" l="1"/>
  <c r="K124" i="1"/>
  <c r="D96" i="1"/>
  <c r="E93" i="1"/>
  <c r="T92" i="1"/>
  <c r="O92" i="1"/>
  <c r="J92" i="1"/>
  <c r="AN91" i="1"/>
  <c r="AI91" i="1"/>
  <c r="AD91" i="1"/>
  <c r="Y91" i="1"/>
  <c r="T91" i="1"/>
  <c r="O91" i="1"/>
  <c r="J91" i="1"/>
  <c r="AD90" i="1"/>
  <c r="Y90" i="1"/>
  <c r="T90" i="1"/>
  <c r="E88" i="1"/>
  <c r="AI89" i="1"/>
  <c r="AD89" i="1"/>
  <c r="Z82" i="1"/>
  <c r="Y82" i="1"/>
  <c r="Y89" i="1" s="1"/>
  <c r="X82" i="1"/>
  <c r="W82" i="1"/>
  <c r="V82" i="1"/>
  <c r="T89" i="1"/>
  <c r="O89" i="1"/>
  <c r="J89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AO50" i="1"/>
  <c r="AN50" i="1"/>
  <c r="AM50" i="1"/>
  <c r="AL50" i="1"/>
  <c r="AK50" i="1"/>
  <c r="AJ50" i="1"/>
  <c r="AI50" i="1"/>
  <c r="AI90" i="1" s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L34" i="1" s="1"/>
  <c r="K50" i="1"/>
  <c r="J50" i="1"/>
  <c r="I50" i="1"/>
  <c r="I34" i="1" s="1"/>
  <c r="H50" i="1"/>
  <c r="G50" i="1"/>
  <c r="G34" i="1" s="1"/>
  <c r="AO34" i="1"/>
  <c r="AM34" i="1"/>
  <c r="AL34" i="1"/>
  <c r="AK34" i="1"/>
  <c r="P35" i="1"/>
  <c r="N35" i="1"/>
  <c r="M35" i="1"/>
  <c r="L35" i="1"/>
  <c r="AO29" i="1"/>
  <c r="AM29" i="1"/>
  <c r="AL29" i="1"/>
  <c r="AK29" i="1"/>
  <c r="AJ29" i="1"/>
  <c r="AH29" i="1"/>
  <c r="AG29" i="1"/>
  <c r="AF29" i="1"/>
  <c r="AE29" i="1"/>
  <c r="AC29" i="1"/>
  <c r="AB29" i="1"/>
  <c r="AA29" i="1"/>
  <c r="Z29" i="1"/>
  <c r="X29" i="1"/>
  <c r="W29" i="1"/>
  <c r="V29" i="1"/>
  <c r="U29" i="1"/>
  <c r="S29" i="1"/>
  <c r="R29" i="1"/>
  <c r="Q29" i="1"/>
  <c r="P29" i="1"/>
  <c r="N29" i="1"/>
  <c r="M29" i="1"/>
  <c r="L29" i="1"/>
  <c r="K29" i="1"/>
  <c r="I29" i="1"/>
  <c r="H29" i="1"/>
  <c r="G29" i="1"/>
  <c r="E9" i="1"/>
  <c r="AO8" i="1"/>
  <c r="AM8" i="1"/>
  <c r="AL8" i="1"/>
  <c r="AK8" i="1"/>
  <c r="AJ8" i="1"/>
  <c r="AH8" i="1"/>
  <c r="AG8" i="1"/>
  <c r="AF8" i="1"/>
  <c r="AE8" i="1"/>
  <c r="AC8" i="1"/>
  <c r="AB8" i="1"/>
  <c r="AA8" i="1"/>
  <c r="Z8" i="1"/>
  <c r="X8" i="1"/>
  <c r="W8" i="1"/>
  <c r="V8" i="1"/>
  <c r="U8" i="1"/>
  <c r="S8" i="1"/>
  <c r="R8" i="1"/>
  <c r="Q8" i="1"/>
  <c r="P8" i="1"/>
  <c r="N8" i="1"/>
  <c r="M8" i="1"/>
  <c r="L8" i="1"/>
  <c r="K8" i="1"/>
  <c r="I8" i="1"/>
  <c r="H8" i="1"/>
  <c r="G8" i="1"/>
  <c r="AM89" i="1" l="1"/>
  <c r="AL89" i="1"/>
  <c r="AO89" i="1"/>
  <c r="AK89" i="1"/>
  <c r="E8" i="1"/>
  <c r="E82" i="1"/>
  <c r="F82" i="1"/>
  <c r="I89" i="1"/>
  <c r="E90" i="1"/>
  <c r="E91" i="1"/>
  <c r="Z34" i="1"/>
  <c r="Z89" i="1" s="1"/>
  <c r="AF34" i="1"/>
  <c r="AF89" i="1" s="1"/>
  <c r="X34" i="1"/>
  <c r="X89" i="1" s="1"/>
  <c r="P34" i="1"/>
  <c r="P89" i="1" s="1"/>
  <c r="F29" i="1"/>
  <c r="K34" i="1"/>
  <c r="K89" i="1" s="1"/>
  <c r="R34" i="1"/>
  <c r="R89" i="1" s="1"/>
  <c r="S34" i="1"/>
  <c r="S89" i="1" s="1"/>
  <c r="AC34" i="1"/>
  <c r="AC89" i="1" s="1"/>
  <c r="G89" i="1"/>
  <c r="U34" i="1"/>
  <c r="U89" i="1" s="1"/>
  <c r="W34" i="1"/>
  <c r="W89" i="1" s="1"/>
  <c r="AJ34" i="1"/>
  <c r="AJ89" i="1" s="1"/>
  <c r="Q34" i="1"/>
  <c r="Q89" i="1" s="1"/>
  <c r="AA34" i="1"/>
  <c r="AA89" i="1" s="1"/>
  <c r="F50" i="1"/>
  <c r="E58" i="1"/>
  <c r="F58" i="1"/>
  <c r="E29" i="1"/>
  <c r="E92" i="1"/>
  <c r="L89" i="1"/>
  <c r="N34" i="1"/>
  <c r="N89" i="1" s="1"/>
  <c r="V34" i="1"/>
  <c r="V89" i="1" s="1"/>
  <c r="AH34" i="1"/>
  <c r="AH89" i="1" s="1"/>
  <c r="E50" i="1"/>
  <c r="H34" i="1"/>
  <c r="H89" i="1" s="1"/>
  <c r="M34" i="1"/>
  <c r="M89" i="1" s="1"/>
  <c r="AB34" i="1"/>
  <c r="AB89" i="1" s="1"/>
  <c r="AG34" i="1"/>
  <c r="AG89" i="1" s="1"/>
  <c r="E34" i="1" l="1"/>
  <c r="E89" i="1" s="1"/>
  <c r="AE34" i="1"/>
  <c r="AE89" i="1" s="1"/>
  <c r="F35" i="1"/>
  <c r="F34" i="1" s="1"/>
  <c r="F89" i="1" s="1"/>
</calcChain>
</file>

<file path=xl/sharedStrings.xml><?xml version="1.0" encoding="utf-8"?>
<sst xmlns="http://schemas.openxmlformats.org/spreadsheetml/2006/main" count="485" uniqueCount="271">
  <si>
    <t>MINTATANTERV</t>
  </si>
  <si>
    <t xml:space="preserve">Kereskedelem és marketing BSc szak 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</si>
  <si>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</si>
  <si>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</si>
  <si>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</si>
  <si>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</si>
  <si>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</si>
  <si>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</si>
  <si>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</si>
  <si>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</si>
  <si>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</si>
  <si>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</si>
  <si>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</si>
  <si>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</si>
  <si>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</si>
  <si>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</si>
  <si>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</si>
  <si>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</si>
  <si>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</si>
  <si>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</si>
  <si>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</si>
  <si>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</si>
  <si>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</si>
  <si>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</si>
  <si>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mószertani és üzleti ismeretek</t>
  </si>
  <si>
    <t>Matematika I.</t>
  </si>
  <si>
    <t>v</t>
  </si>
  <si>
    <t>Matematika II.</t>
  </si>
  <si>
    <t xml:space="preserve">Matematika I. </t>
  </si>
  <si>
    <t>Statisztika I.</t>
  </si>
  <si>
    <t>blended</t>
  </si>
  <si>
    <t>é</t>
  </si>
  <si>
    <t>Statisztika II.</t>
  </si>
  <si>
    <t xml:space="preserve">Statisztika I. </t>
  </si>
  <si>
    <t>Informatika alapjai</t>
  </si>
  <si>
    <t>Mikroökonómia</t>
  </si>
  <si>
    <t>Makroökonómia</t>
  </si>
  <si>
    <t>8.</t>
  </si>
  <si>
    <t>Nemzetközi gazdaságtan</t>
  </si>
  <si>
    <t>9.</t>
  </si>
  <si>
    <t>Menedzsment alapjai</t>
  </si>
  <si>
    <t>10.</t>
  </si>
  <si>
    <t>Környezetgazdaságtan</t>
  </si>
  <si>
    <t>11.</t>
  </si>
  <si>
    <t>Vállalkozásgazdaságtan</t>
  </si>
  <si>
    <t>12.</t>
  </si>
  <si>
    <t>Pénzügyek alapjai</t>
  </si>
  <si>
    <t>14.</t>
  </si>
  <si>
    <t>Marketing alapjai</t>
  </si>
  <si>
    <t>15.</t>
  </si>
  <si>
    <t>Számvitel alapjai</t>
  </si>
  <si>
    <t>16.</t>
  </si>
  <si>
    <t>Gazdasági jog</t>
  </si>
  <si>
    <t>elearning</t>
  </si>
  <si>
    <t>17.</t>
  </si>
  <si>
    <t xml:space="preserve">Üzleti kommunikáció </t>
  </si>
  <si>
    <t>18.</t>
  </si>
  <si>
    <t>19.</t>
  </si>
  <si>
    <t>B</t>
  </si>
  <si>
    <t>Társadalomtudományi ismeretek</t>
  </si>
  <si>
    <t>20.</t>
  </si>
  <si>
    <t>Államigazgatási és jogi ismeretek</t>
  </si>
  <si>
    <t>21.</t>
  </si>
  <si>
    <t>Szociológia</t>
  </si>
  <si>
    <t>22.</t>
  </si>
  <si>
    <t>Gazdaságtörténet</t>
  </si>
  <si>
    <t>23.</t>
  </si>
  <si>
    <t>EU ismeretek</t>
  </si>
  <si>
    <t>C</t>
  </si>
  <si>
    <t>Kereskedelem és marketing szakmai ismeretek</t>
  </si>
  <si>
    <t>24.</t>
  </si>
  <si>
    <t>Kereskedelem gazdaságtan</t>
  </si>
  <si>
    <t>25.</t>
  </si>
  <si>
    <t>Logisztika</t>
  </si>
  <si>
    <t>26.</t>
  </si>
  <si>
    <t xml:space="preserve">Médiagazdaságtan </t>
  </si>
  <si>
    <t>27.</t>
  </si>
  <si>
    <t>Piackutatás</t>
  </si>
  <si>
    <t>28.</t>
  </si>
  <si>
    <t>Vállalatirányítás</t>
  </si>
  <si>
    <t>29.</t>
  </si>
  <si>
    <t>Külkereskedelmi technikák</t>
  </si>
  <si>
    <t>30.</t>
  </si>
  <si>
    <t>GGXMM1KBNE</t>
  </si>
  <si>
    <t>Marketingmenedzsment</t>
  </si>
  <si>
    <t>31.</t>
  </si>
  <si>
    <t>Projektmenedzsment</t>
  </si>
  <si>
    <t>Vállalkozások pénzügyei</t>
  </si>
  <si>
    <t>33.</t>
  </si>
  <si>
    <t>GGXMK1KBNE</t>
  </si>
  <si>
    <t>Marketingkommunikáció</t>
  </si>
  <si>
    <t>Fogyasztói magatartás</t>
  </si>
  <si>
    <t>35.</t>
  </si>
  <si>
    <t>E-kereskedelem</t>
  </si>
  <si>
    <t xml:space="preserve">Kereskedelmi marketing </t>
  </si>
  <si>
    <t>D/1</t>
  </si>
  <si>
    <t>Nemzetközi kereskedelem specializáció</t>
  </si>
  <si>
    <t>36.</t>
  </si>
  <si>
    <t>Külkereskedelmi ismeretek</t>
  </si>
  <si>
    <t>37.</t>
  </si>
  <si>
    <t>Online marketing</t>
  </si>
  <si>
    <t>GGXMM2KBNE</t>
  </si>
  <si>
    <t>39.</t>
  </si>
  <si>
    <t>Nemzetközi kereskedelem</t>
  </si>
  <si>
    <t>40.</t>
  </si>
  <si>
    <t>EU vállalat és vállalkozás</t>
  </si>
  <si>
    <t>41.</t>
  </si>
  <si>
    <t>42.</t>
  </si>
  <si>
    <t>Projektmunka</t>
  </si>
  <si>
    <t>D/2</t>
  </si>
  <si>
    <t>Marketingkommunikáció specializáció</t>
  </si>
  <si>
    <t>43.</t>
  </si>
  <si>
    <t>PR és sajtókapcsolatok</t>
  </si>
  <si>
    <t>44.</t>
  </si>
  <si>
    <t>Társadalomközpontú marketing, CSR</t>
  </si>
  <si>
    <t>45.</t>
  </si>
  <si>
    <t>GGXBM2KBNE</t>
  </si>
  <si>
    <t>Business marketing, eladásmenedzsment</t>
  </si>
  <si>
    <t>46.</t>
  </si>
  <si>
    <t>Reklámkampány tervezés</t>
  </si>
  <si>
    <t>47.</t>
  </si>
  <si>
    <t>48.</t>
  </si>
  <si>
    <t>49.</t>
  </si>
  <si>
    <t>Szabadon választható tárgyak</t>
  </si>
  <si>
    <t>Választható tárgy I.</t>
  </si>
  <si>
    <t>Választható tárgy II.</t>
  </si>
  <si>
    <t>Választható tárgy III.</t>
  </si>
  <si>
    <t>Választható tárgy IV.</t>
  </si>
  <si>
    <t>Szakmai gyakorlat  GSGSG1KBNE / GGGSG1KBNE/ GVGSG1KBNE</t>
  </si>
  <si>
    <t>Szakdolgozat  GSDSD1KBNE / GGDSD1KBNE/ GVDSD1KBNE</t>
  </si>
  <si>
    <t>Összesen</t>
  </si>
  <si>
    <t>Aláírás (a)</t>
  </si>
  <si>
    <t>Vizsga (v)</t>
  </si>
  <si>
    <t>Féléviközi teljesítmény (é)</t>
  </si>
  <si>
    <t>Összes követelmény</t>
  </si>
  <si>
    <t>58.</t>
  </si>
  <si>
    <t>Záróvizsga:</t>
  </si>
  <si>
    <t>e</t>
  </si>
  <si>
    <t>gy</t>
  </si>
  <si>
    <t>Komplex gazdasági tételsor (1)</t>
  </si>
  <si>
    <t>GSXKG1KBNE</t>
  </si>
  <si>
    <t>GGXKT1KBNE</t>
  </si>
  <si>
    <t>Nemzetközi kereskedelem (2)</t>
  </si>
  <si>
    <t>GGEKI2KBNE</t>
  </si>
  <si>
    <t>Marketingkommunikáció (2)</t>
  </si>
  <si>
    <t>GGEPR2KBNE</t>
  </si>
  <si>
    <t>A kooperatív képzés tanterve</t>
  </si>
  <si>
    <t>heti óra</t>
  </si>
  <si>
    <t>kredit</t>
  </si>
  <si>
    <t>Félév</t>
  </si>
  <si>
    <t>Szakmai gyakorlat</t>
  </si>
  <si>
    <t>Összesen:</t>
  </si>
  <si>
    <t>Megjegyzés: A gyakorlati képzés tantárgyait a Kari Tanács évente fogadja el.</t>
  </si>
  <si>
    <t xml:space="preserve"> Ajánlott szabadon választható tárgyak</t>
  </si>
  <si>
    <t>Ajánlott kritériumtárgyak</t>
  </si>
  <si>
    <t>kr.</t>
  </si>
  <si>
    <t>GGVKM0KBNE</t>
  </si>
  <si>
    <t>Környezettudatos marketing</t>
  </si>
  <si>
    <t>GVKIO0KBNE</t>
  </si>
  <si>
    <t xml:space="preserve">Industrial Organisation </t>
  </si>
  <si>
    <t>GGVNP0KBNE</t>
  </si>
  <si>
    <t>Nemzetközi pénzügyek</t>
  </si>
  <si>
    <t>GSKST0KBNE</t>
  </si>
  <si>
    <t>Personal Life Strategies</t>
  </si>
  <si>
    <t>GVVIP0KBNE</t>
  </si>
  <si>
    <t>Írás és prezentációs készségfejlesztés</t>
  </si>
  <si>
    <t>GSVBD0KBNE</t>
  </si>
  <si>
    <t>Befektetési döntések és kockázat</t>
  </si>
  <si>
    <t xml:space="preserve">Nemzetközi kereskedelmi ismeretek </t>
  </si>
  <si>
    <t xml:space="preserve">Államháztartási ismeretek és közmenedzsment </t>
  </si>
  <si>
    <t>13.</t>
  </si>
  <si>
    <t>Szakmai idegen nyelv  I</t>
  </si>
  <si>
    <t>Szakmai idegen nyelv II</t>
  </si>
  <si>
    <t>D/3</t>
  </si>
  <si>
    <t>Adat és adatbázis elemzés a marketingben</t>
  </si>
  <si>
    <t>Digitális médiatervezés</t>
  </si>
  <si>
    <t>Kereskedelmi marketing az online térben</t>
  </si>
  <si>
    <t>Digitális marketingkommunikáció specializáció</t>
  </si>
  <si>
    <t>56.</t>
  </si>
  <si>
    <t>57.</t>
  </si>
  <si>
    <t>59.</t>
  </si>
  <si>
    <t>Kreatív tervezés gyakorlata</t>
  </si>
  <si>
    <t>Szimulációs gyakorlatok a nemzetközi marketingben</t>
  </si>
  <si>
    <t>Üzleti etikett és protokoll tréning</t>
  </si>
  <si>
    <t>Business Marketing, eladásmenedzsment</t>
  </si>
  <si>
    <t xml:space="preserve">Agilitás a projektvezetésben </t>
  </si>
  <si>
    <t xml:space="preserve">Program és portfólió menedzsment </t>
  </si>
  <si>
    <t xml:space="preserve">Projektek üzleti elemzése </t>
  </si>
  <si>
    <t>B2B adatbáziselemzés gyakorlata</t>
  </si>
  <si>
    <t>Digitális marketingkommunikáció (3)</t>
  </si>
  <si>
    <t>GGXOM4KBLE</t>
  </si>
  <si>
    <t xml:space="preserve">Online marketing </t>
  </si>
  <si>
    <t xml:space="preserve">Adat- és adatbáziselemzés a marketingben </t>
  </si>
  <si>
    <t>Projektmenedzsment és B2B marketing (4)</t>
  </si>
  <si>
    <t>D/4</t>
  </si>
  <si>
    <t xml:space="preserve">Projektmenedzsment és B2B marketing specializáció </t>
  </si>
  <si>
    <t>32.</t>
  </si>
  <si>
    <t>34.</t>
  </si>
  <si>
    <t>38.</t>
  </si>
  <si>
    <t>50.</t>
  </si>
  <si>
    <t>51.</t>
  </si>
  <si>
    <t>52.</t>
  </si>
  <si>
    <t>53.</t>
  </si>
  <si>
    <t>54.</t>
  </si>
  <si>
    <t>55.</t>
  </si>
  <si>
    <t>67.</t>
  </si>
  <si>
    <t>68.</t>
  </si>
  <si>
    <t>69.</t>
  </si>
  <si>
    <t>70.</t>
  </si>
  <si>
    <t>Levelező tagozat</t>
  </si>
  <si>
    <t>KEXMKBTBLE</t>
  </si>
  <si>
    <t>NMXAN1HBLE</t>
  </si>
  <si>
    <t>GVEST2KBLE</t>
  </si>
  <si>
    <t>GVEST1KBLE</t>
  </si>
  <si>
    <t>KMXIKBTBLE</t>
  </si>
  <si>
    <t>GGXNG2KBLE</t>
  </si>
  <si>
    <t>GGEKO2KBLE</t>
  </si>
  <si>
    <t>GSEVG2KBLE</t>
  </si>
  <si>
    <t>GGEVP2KBLE</t>
  </si>
  <si>
    <t>GGEMA1KBLE</t>
  </si>
  <si>
    <t>GVESA1KBLE</t>
  </si>
  <si>
    <t>GGXUK2KBLE</t>
  </si>
  <si>
    <t>GGXGT2KBLE</t>
  </si>
  <si>
    <t>GSEIG2KBLE</t>
  </si>
  <si>
    <t>GVXLO3KBLE</t>
  </si>
  <si>
    <t>GSEMG1KLNE</t>
  </si>
  <si>
    <t>GGEPK1KBLE</t>
  </si>
  <si>
    <t>GVXVI1KBLE</t>
  </si>
  <si>
    <t>GGEKT1KBLE</t>
  </si>
  <si>
    <t>GGEPM2KBLE</t>
  </si>
  <si>
    <t>GGEFM2KBLE</t>
  </si>
  <si>
    <t>GGXKM1KBLE</t>
  </si>
  <si>
    <t>GGEKI4KBLE</t>
  </si>
  <si>
    <t>GSXNK2KBLE</t>
  </si>
  <si>
    <t>GSXEV2KBLE</t>
  </si>
  <si>
    <t>GGXUE2KBLE</t>
  </si>
  <si>
    <t>GGEPR4KBLE</t>
  </si>
  <si>
    <t>GGXRT4KBLE</t>
  </si>
  <si>
    <t>G_V__0KBLE</t>
  </si>
  <si>
    <t>GSEEU8KBLE</t>
  </si>
  <si>
    <t>Businessmarketing, eladásmenedzsment</t>
  </si>
  <si>
    <t>GGXOM3KBLE</t>
  </si>
  <si>
    <t>GGXBM3KBLE</t>
  </si>
  <si>
    <t>GGXTM3KBLE</t>
  </si>
  <si>
    <t>GGXSN3KBLE</t>
  </si>
  <si>
    <t>GGPPF4KBLE</t>
  </si>
  <si>
    <t>GGENK3KBLE</t>
  </si>
  <si>
    <t>GGEAP3KBLE</t>
  </si>
  <si>
    <t>GGXAB3KBLE</t>
  </si>
  <si>
    <t>GGEPP3KBLE</t>
  </si>
  <si>
    <t>GGEUZ3KBLE</t>
  </si>
  <si>
    <t>GGXKG4KBLE</t>
  </si>
  <si>
    <t>GGXKG3KBLE</t>
  </si>
  <si>
    <t>Információgazdálkodás és gazdasági informatika</t>
  </si>
  <si>
    <t>GSXKG4KBLE</t>
  </si>
  <si>
    <t>GSEEK3KBLE</t>
  </si>
  <si>
    <t>GGEPU4KBLE</t>
  </si>
  <si>
    <t>GGEGJ3KBLE</t>
  </si>
  <si>
    <t>GGEJO3KBLE</t>
  </si>
  <si>
    <t>GGXAH3KBLE</t>
  </si>
  <si>
    <t>GGXSZ3KBLE</t>
  </si>
  <si>
    <t>GGXAN13GBLE</t>
  </si>
  <si>
    <t>GGXAN24GBLE</t>
  </si>
  <si>
    <t>GVEMD3KBLE</t>
  </si>
  <si>
    <t>GGEMM3KBLE</t>
  </si>
  <si>
    <t>GGEMK3KBLE</t>
  </si>
  <si>
    <t>GGXAE2KBLE</t>
  </si>
  <si>
    <t>GGXKT2KBLE</t>
  </si>
  <si>
    <t>GGXDM2KBLE</t>
  </si>
  <si>
    <t>GGXKM2KBLE</t>
  </si>
  <si>
    <t>Kereskedelemgazdaságtan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</si>
</sst>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4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0" fontId="14" fillId="0" borderId="0"/>
  </cellStyleXfs>
  <cellXfs count="386">
    <xf numFmtId="0" fontId="0" fillId="0" borderId="0" xfId="0"/>
    <xf numFmtId="0" fontId="1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6" fillId="2" borderId="31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7" fillId="2" borderId="26" xfId="0" applyFont="1" applyFill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" fillId="0" borderId="0" xfId="0" applyFont="1"/>
    <xf numFmtId="0" fontId="7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2" borderId="27" xfId="0" applyFont="1" applyFill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46" xfId="0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11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11" fillId="0" borderId="28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10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right"/>
    </xf>
    <xf numFmtId="0" fontId="6" fillId="0" borderId="47" xfId="0" applyFont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4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6" fillId="0" borderId="0" xfId="0" applyFont="1" applyAlignment="1">
      <alignment horizontal="left" wrapText="1"/>
    </xf>
    <xf numFmtId="0" fontId="7" fillId="0" borderId="56" xfId="0" applyFont="1" applyBorder="1" applyAlignment="1">
      <alignment horizontal="left" wrapText="1"/>
    </xf>
    <xf numFmtId="0" fontId="11" fillId="0" borderId="56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4" applyFont="1" applyAlignment="1">
      <alignment vertical="center"/>
    </xf>
    <xf numFmtId="0" fontId="1" fillId="0" borderId="0" xfId="4" applyFont="1"/>
    <xf numFmtId="0" fontId="7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56" xfId="0" applyFont="1" applyBorder="1" applyAlignment="1">
      <alignment horizontal="left" wrapText="1"/>
    </xf>
    <xf numFmtId="0" fontId="1" fillId="0" borderId="56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0" xfId="4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left" vertical="center"/>
    </xf>
    <xf numFmtId="0" fontId="7" fillId="0" borderId="3" xfId="0" applyFont="1" applyBorder="1" applyAlignment="1">
      <alignment wrapText="1"/>
    </xf>
    <xf numFmtId="0" fontId="6" fillId="0" borderId="68" xfId="0" applyFont="1" applyBorder="1" applyAlignment="1">
      <alignment horizontal="left" wrapText="1"/>
    </xf>
    <xf numFmtId="0" fontId="7" fillId="0" borderId="69" xfId="0" applyFont="1" applyBorder="1" applyAlignment="1">
      <alignment horizontal="center" wrapText="1"/>
    </xf>
    <xf numFmtId="0" fontId="6" fillId="0" borderId="57" xfId="0" applyFont="1" applyBorder="1" applyAlignment="1">
      <alignment horizontal="left" wrapText="1"/>
    </xf>
    <xf numFmtId="0" fontId="6" fillId="0" borderId="58" xfId="0" applyFont="1" applyBorder="1" applyAlignment="1">
      <alignment horizontal="left" wrapText="1"/>
    </xf>
    <xf numFmtId="0" fontId="6" fillId="0" borderId="60" xfId="0" applyFont="1" applyBorder="1" applyAlignment="1">
      <alignment horizontal="center" wrapText="1"/>
    </xf>
    <xf numFmtId="0" fontId="6" fillId="0" borderId="56" xfId="0" applyFont="1" applyBorder="1" applyAlignment="1">
      <alignment horizontal="center" wrapText="1"/>
    </xf>
    <xf numFmtId="0" fontId="6" fillId="0" borderId="77" xfId="0" applyFont="1" applyBorder="1" applyAlignment="1">
      <alignment horizontal="center" wrapText="1"/>
    </xf>
    <xf numFmtId="0" fontId="6" fillId="0" borderId="58" xfId="0" applyFont="1" applyBorder="1" applyAlignment="1">
      <alignment horizontal="center" wrapText="1"/>
    </xf>
    <xf numFmtId="0" fontId="6" fillId="0" borderId="60" xfId="0" applyFont="1" applyBorder="1" applyAlignment="1">
      <alignment horizontal="left" wrapText="1"/>
    </xf>
    <xf numFmtId="0" fontId="6" fillId="0" borderId="77" xfId="0" applyFont="1" applyBorder="1" applyAlignment="1">
      <alignment horizontal="left" wrapText="1"/>
    </xf>
    <xf numFmtId="0" fontId="6" fillId="0" borderId="78" xfId="0" applyFont="1" applyBorder="1" applyAlignment="1">
      <alignment horizontal="left" wrapText="1"/>
    </xf>
    <xf numFmtId="0" fontId="6" fillId="0" borderId="79" xfId="0" applyFont="1" applyBorder="1" applyAlignment="1">
      <alignment horizontal="left" wrapText="1"/>
    </xf>
    <xf numFmtId="0" fontId="6" fillId="0" borderId="80" xfId="0" applyFont="1" applyBorder="1" applyAlignment="1">
      <alignment horizontal="left" wrapText="1"/>
    </xf>
    <xf numFmtId="0" fontId="6" fillId="0" borderId="81" xfId="0" applyFont="1" applyBorder="1" applyAlignment="1">
      <alignment horizontal="left" wrapText="1"/>
    </xf>
    <xf numFmtId="0" fontId="6" fillId="0" borderId="82" xfId="0" applyFont="1" applyBorder="1" applyAlignment="1">
      <alignment horizontal="left" wrapText="1"/>
    </xf>
    <xf numFmtId="0" fontId="6" fillId="0" borderId="83" xfId="0" applyFont="1" applyBorder="1" applyAlignment="1">
      <alignment horizontal="left" wrapText="1"/>
    </xf>
    <xf numFmtId="0" fontId="6" fillId="0" borderId="84" xfId="0" applyFont="1" applyBorder="1" applyAlignment="1">
      <alignment horizontal="left" wrapText="1"/>
    </xf>
    <xf numFmtId="0" fontId="6" fillId="0" borderId="85" xfId="0" applyFont="1" applyBorder="1" applyAlignment="1">
      <alignment horizontal="left" wrapText="1"/>
    </xf>
    <xf numFmtId="0" fontId="6" fillId="0" borderId="86" xfId="0" applyFont="1" applyBorder="1" applyAlignment="1">
      <alignment horizontal="left" wrapText="1"/>
    </xf>
    <xf numFmtId="0" fontId="7" fillId="0" borderId="87" xfId="0" applyFont="1" applyBorder="1" applyAlignment="1">
      <alignment horizontal="left" wrapText="1"/>
    </xf>
    <xf numFmtId="0" fontId="7" fillId="0" borderId="85" xfId="0" applyFont="1" applyBorder="1" applyAlignment="1">
      <alignment horizontal="left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0" fontId="13" fillId="0" borderId="57" xfId="0" applyFont="1" applyBorder="1" applyAlignment="1">
      <alignment horizontal="left"/>
    </xf>
    <xf numFmtId="0" fontId="13" fillId="0" borderId="56" xfId="0" applyFont="1" applyBorder="1" applyAlignment="1">
      <alignment horizontal="left" indent="3"/>
    </xf>
    <xf numFmtId="0" fontId="18" fillId="0" borderId="5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88" xfId="0" applyFont="1" applyBorder="1" applyAlignment="1">
      <alignment horizontal="left"/>
    </xf>
    <xf numFmtId="0" fontId="13" fillId="0" borderId="89" xfId="0" applyFont="1" applyBorder="1" applyAlignment="1">
      <alignment horizontal="left" indent="3"/>
    </xf>
    <xf numFmtId="0" fontId="18" fillId="0" borderId="90" xfId="0" applyFont="1" applyBorder="1" applyAlignment="1">
      <alignment horizontal="center" vertical="center"/>
    </xf>
    <xf numFmtId="0" fontId="7" fillId="3" borderId="9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" fillId="0" borderId="56" xfId="0" applyFont="1" applyBorder="1" applyAlignment="1">
      <alignment vertical="center"/>
    </xf>
    <xf numFmtId="0" fontId="6" fillId="2" borderId="56" xfId="0" applyFont="1" applyFill="1" applyBorder="1" applyAlignment="1">
      <alignment horizontal="left" vertical="center"/>
    </xf>
    <xf numFmtId="0" fontId="6" fillId="0" borderId="56" xfId="0" applyFont="1" applyBorder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vertical="center"/>
    </xf>
    <xf numFmtId="0" fontId="9" fillId="2" borderId="0" xfId="0" applyFont="1" applyFill="1" applyAlignment="1">
      <alignment wrapText="1"/>
    </xf>
    <xf numFmtId="0" fontId="8" fillId="4" borderId="17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left" wrapText="1"/>
    </xf>
    <xf numFmtId="0" fontId="6" fillId="2" borderId="56" xfId="0" applyFont="1" applyFill="1" applyBorder="1" applyAlignment="1">
      <alignment vertical="center"/>
    </xf>
    <xf numFmtId="0" fontId="1" fillId="2" borderId="56" xfId="0" applyFont="1" applyFill="1" applyBorder="1" applyAlignment="1">
      <alignment vertical="center"/>
    </xf>
    <xf numFmtId="0" fontId="1" fillId="2" borderId="56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left" vertical="center"/>
    </xf>
    <xf numFmtId="0" fontId="7" fillId="4" borderId="56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0" fontId="7" fillId="4" borderId="41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3" borderId="7" xfId="0" applyFont="1" applyFill="1" applyBorder="1" applyAlignment="1">
      <alignment horizontal="right" vertical="center"/>
    </xf>
    <xf numFmtId="0" fontId="13" fillId="0" borderId="56" xfId="0" applyFont="1" applyBorder="1" applyAlignment="1">
      <alignment horizontal="left"/>
    </xf>
    <xf numFmtId="0" fontId="13" fillId="0" borderId="56" xfId="0" applyFont="1" applyBorder="1"/>
    <xf numFmtId="0" fontId="10" fillId="0" borderId="55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6" fillId="0" borderId="55" xfId="0" applyFont="1" applyBorder="1" applyAlignment="1">
      <alignment horizontal="left" wrapText="1"/>
    </xf>
    <xf numFmtId="0" fontId="6" fillId="0" borderId="76" xfId="0" applyFont="1" applyBorder="1" applyAlignment="1">
      <alignment horizontal="left" wrapText="1"/>
    </xf>
    <xf numFmtId="0" fontId="6" fillId="0" borderId="48" xfId="0" applyFont="1" applyBorder="1" applyAlignment="1">
      <alignment horizontal="left" wrapText="1"/>
    </xf>
    <xf numFmtId="0" fontId="17" fillId="0" borderId="56" xfId="0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wrapText="1"/>
    </xf>
    <xf numFmtId="0" fontId="6" fillId="0" borderId="64" xfId="0" applyFont="1" applyBorder="1" applyAlignment="1">
      <alignment horizontal="center" wrapText="1"/>
    </xf>
    <xf numFmtId="0" fontId="6" fillId="0" borderId="65" xfId="0" applyFont="1" applyBorder="1" applyAlignment="1">
      <alignment horizontal="center" wrapText="1"/>
    </xf>
    <xf numFmtId="0" fontId="6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7" fillId="0" borderId="70" xfId="0" applyFont="1" applyBorder="1" applyAlignment="1">
      <alignment horizontal="left" wrapText="1"/>
    </xf>
    <xf numFmtId="0" fontId="7" fillId="0" borderId="71" xfId="0" applyFont="1" applyBorder="1" applyAlignment="1">
      <alignment horizontal="left" wrapText="1"/>
    </xf>
    <xf numFmtId="0" fontId="7" fillId="0" borderId="73" xfId="0" applyFont="1" applyBorder="1" applyAlignment="1">
      <alignment horizontal="center" wrapText="1"/>
    </xf>
    <xf numFmtId="0" fontId="7" fillId="0" borderId="59" xfId="0" applyFont="1" applyBorder="1" applyAlignment="1">
      <alignment horizontal="center" wrapText="1"/>
    </xf>
    <xf numFmtId="0" fontId="7" fillId="0" borderId="74" xfId="0" applyFont="1" applyBorder="1" applyAlignment="1">
      <alignment horizontal="center" wrapText="1"/>
    </xf>
    <xf numFmtId="0" fontId="7" fillId="0" borderId="75" xfId="0" applyFont="1" applyBorder="1" applyAlignment="1">
      <alignment horizontal="center" wrapText="1"/>
    </xf>
    <xf numFmtId="0" fontId="7" fillId="0" borderId="76" xfId="0" applyFont="1" applyBorder="1" applyAlignment="1">
      <alignment horizontal="center" wrapText="1"/>
    </xf>
    <xf numFmtId="0" fontId="6" fillId="0" borderId="55" xfId="0" applyFont="1" applyBorder="1" applyAlignment="1">
      <alignment horizontal="center" wrapText="1"/>
    </xf>
    <xf numFmtId="0" fontId="6" fillId="0" borderId="76" xfId="0" applyFont="1" applyBorder="1" applyAlignment="1">
      <alignment horizontal="center" wrapText="1"/>
    </xf>
    <xf numFmtId="0" fontId="8" fillId="4" borderId="1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8" fillId="4" borderId="1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9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18" xfId="0" applyFont="1" applyFill="1" applyBorder="1"/>
    <xf numFmtId="0" fontId="7" fillId="0" borderId="26" xfId="0" applyFont="1" applyFill="1" applyBorder="1"/>
    <xf numFmtId="0" fontId="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vertical="center"/>
    </xf>
    <xf numFmtId="0" fontId="5" fillId="0" borderId="3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45" xfId="0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7" fillId="0" borderId="51" xfId="0" applyFont="1" applyFill="1" applyBorder="1" applyAlignment="1">
      <alignment horizontal="center" vertical="center"/>
    </xf>
    <xf numFmtId="0" fontId="6" fillId="0" borderId="21" xfId="0" applyFont="1" applyFill="1" applyBorder="1"/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1" xfId="0" applyFont="1" applyFill="1" applyBorder="1" applyAlignment="1">
      <alignment vertical="center"/>
    </xf>
    <xf numFmtId="0" fontId="6" fillId="0" borderId="92" xfId="0" applyFont="1" applyFill="1" applyBorder="1" applyAlignment="1">
      <alignment horizontal="center" vertical="center"/>
    </xf>
    <xf numFmtId="0" fontId="6" fillId="0" borderId="9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</cellXfs>
  <cellStyles count="5">
    <cellStyle name="Normál" xfId="0" builtinId="0"/>
    <cellStyle name="Normál 2" xfId="4" xr:uid="{00000000-0005-0000-0000-000001000000}"/>
    <cellStyle name="Normál 2 2" xfId="1" xr:uid="{00000000-0005-0000-0000-000002000000}"/>
    <cellStyle name="Normál 4" xfId="2" xr:uid="{00000000-0005-0000-0000-000003000000}"/>
    <cellStyle name="Normál 6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36"/>
  <sheetViews>
    <sheetView tabSelected="1" zoomScaleNormal="100" zoomScaleSheetLayoutView="70" workbookViewId="0">
      <selection activeCell="C79" sqref="C79"/>
    </sheetView>
  </sheetViews>
  <sheetFormatPr defaultColWidth="9.140625" defaultRowHeight="12.75" x14ac:dyDescent="0.2"/>
  <cols>
    <col min="1" max="1" width="7.42578125" style="1" customWidth="1"/>
    <col min="2" max="2" width="12.5703125" style="1" customWidth="1"/>
    <col min="3" max="3" width="37" style="1" customWidth="1"/>
    <col min="4" max="4" width="9.28515625" style="132" customWidth="1"/>
    <col min="5" max="5" width="4.140625" style="1" customWidth="1"/>
    <col min="6" max="6" width="6.85546875" style="1" customWidth="1"/>
    <col min="7" max="7" width="3.7109375" style="1" customWidth="1"/>
    <col min="8" max="8" width="3.5703125" style="1" customWidth="1"/>
    <col min="9" max="9" width="3.42578125" style="1" customWidth="1"/>
    <col min="10" max="10" width="2.85546875" style="1" customWidth="1"/>
    <col min="11" max="11" width="3.5703125" style="1" customWidth="1"/>
    <col min="12" max="12" width="3.42578125" style="1" customWidth="1"/>
    <col min="13" max="13" width="3.28515625" style="1" customWidth="1"/>
    <col min="14" max="15" width="2.85546875" style="1" customWidth="1"/>
    <col min="16" max="16" width="3.5703125" style="1" customWidth="1"/>
    <col min="17" max="17" width="3.42578125" style="1" customWidth="1"/>
    <col min="18" max="18" width="3.5703125" style="1" customWidth="1"/>
    <col min="19" max="19" width="2.85546875" style="1" customWidth="1"/>
    <col min="20" max="22" width="3.42578125" style="1" customWidth="1"/>
    <col min="23" max="23" width="3.5703125" style="1" customWidth="1"/>
    <col min="24" max="25" width="2.85546875" style="1" customWidth="1"/>
    <col min="26" max="27" width="3.42578125" style="1" customWidth="1"/>
    <col min="28" max="28" width="3.5703125" style="1" customWidth="1"/>
    <col min="29" max="29" width="3.7109375" style="1" customWidth="1"/>
    <col min="30" max="30" width="2.85546875" style="1" customWidth="1"/>
    <col min="31" max="31" width="3.42578125" style="1" customWidth="1"/>
    <col min="32" max="32" width="4" style="1" customWidth="1"/>
    <col min="33" max="33" width="3.5703125" style="1" customWidth="1"/>
    <col min="34" max="34" width="2.85546875" style="1" customWidth="1"/>
    <col min="35" max="35" width="3" style="1" customWidth="1"/>
    <col min="36" max="37" width="3.42578125" style="1" customWidth="1"/>
    <col min="38" max="38" width="3.5703125" style="1" customWidth="1"/>
    <col min="39" max="40" width="2.85546875" style="1" customWidth="1"/>
    <col min="41" max="41" width="3.5703125" style="1" customWidth="1"/>
    <col min="42" max="42" width="27.5703125" style="112" customWidth="1"/>
    <col min="43" max="16384" width="9.140625" style="1"/>
  </cols>
  <sheetData>
    <row r="1" spans="1:50" ht="18" x14ac:dyDescent="0.2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</row>
    <row r="2" spans="1:50" ht="15" x14ac:dyDescent="0.2">
      <c r="A2" s="244" t="s">
        <v>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</row>
    <row r="3" spans="1:50" ht="15" customHeight="1" x14ac:dyDescent="0.2">
      <c r="A3" s="245" t="s">
        <v>209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</row>
    <row r="4" spans="1:50" ht="13.5" thickBot="1" x14ac:dyDescent="0.25">
      <c r="A4" s="246" t="s">
        <v>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50" ht="13.5" thickBot="1" x14ac:dyDescent="0.25">
      <c r="A5" s="247"/>
      <c r="B5" s="249" t="s">
        <v>3</v>
      </c>
      <c r="C5" s="251" t="s">
        <v>4</v>
      </c>
      <c r="D5" s="253" t="s">
        <v>5</v>
      </c>
      <c r="E5" s="256" t="s">
        <v>6</v>
      </c>
      <c r="F5" s="257"/>
      <c r="G5" s="258" t="s">
        <v>7</v>
      </c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60"/>
      <c r="AP5" s="261" t="s">
        <v>8</v>
      </c>
    </row>
    <row r="6" spans="1:50" ht="13.5" thickBot="1" x14ac:dyDescent="0.25">
      <c r="A6" s="248"/>
      <c r="B6" s="250"/>
      <c r="C6" s="252"/>
      <c r="D6" s="254"/>
      <c r="E6" s="247" t="s">
        <v>9</v>
      </c>
      <c r="F6" s="246" t="s">
        <v>10</v>
      </c>
      <c r="G6" s="2"/>
      <c r="H6" s="3"/>
      <c r="I6" s="4" t="s">
        <v>11</v>
      </c>
      <c r="J6" s="5"/>
      <c r="K6" s="6"/>
      <c r="L6" s="7"/>
      <c r="M6" s="7"/>
      <c r="N6" s="8" t="s">
        <v>12</v>
      </c>
      <c r="O6" s="9"/>
      <c r="P6" s="10"/>
      <c r="Q6" s="2"/>
      <c r="R6" s="3"/>
      <c r="S6" s="4" t="s">
        <v>13</v>
      </c>
      <c r="T6" s="5"/>
      <c r="U6" s="6"/>
      <c r="V6" s="7"/>
      <c r="W6" s="7"/>
      <c r="X6" s="8" t="s">
        <v>14</v>
      </c>
      <c r="Y6" s="9"/>
      <c r="Z6" s="10"/>
      <c r="AA6" s="2"/>
      <c r="AB6" s="3"/>
      <c r="AC6" s="4" t="s">
        <v>15</v>
      </c>
      <c r="AD6" s="5"/>
      <c r="AE6" s="6"/>
      <c r="AF6" s="7"/>
      <c r="AG6" s="7"/>
      <c r="AH6" s="8" t="s">
        <v>16</v>
      </c>
      <c r="AI6" s="9"/>
      <c r="AJ6" s="10"/>
      <c r="AK6" s="2"/>
      <c r="AL6" s="3"/>
      <c r="AM6" s="4" t="s">
        <v>17</v>
      </c>
      <c r="AN6" s="5"/>
      <c r="AO6" s="6"/>
      <c r="AP6" s="262"/>
    </row>
    <row r="7" spans="1:50" ht="13.5" thickBot="1" x14ac:dyDescent="0.25">
      <c r="A7" s="248"/>
      <c r="B7" s="250"/>
      <c r="C7" s="252"/>
      <c r="D7" s="255"/>
      <c r="E7" s="264"/>
      <c r="F7" s="246"/>
      <c r="G7" s="11" t="s">
        <v>18</v>
      </c>
      <c r="H7" s="12" t="s">
        <v>19</v>
      </c>
      <c r="I7" s="13" t="s">
        <v>20</v>
      </c>
      <c r="J7" s="13" t="s">
        <v>21</v>
      </c>
      <c r="K7" s="14" t="s">
        <v>22</v>
      </c>
      <c r="L7" s="12" t="s">
        <v>18</v>
      </c>
      <c r="M7" s="12" t="s">
        <v>19</v>
      </c>
      <c r="N7" s="13" t="s">
        <v>20</v>
      </c>
      <c r="O7" s="13" t="s">
        <v>21</v>
      </c>
      <c r="P7" s="15" t="s">
        <v>22</v>
      </c>
      <c r="Q7" s="11" t="s">
        <v>18</v>
      </c>
      <c r="R7" s="12" t="s">
        <v>19</v>
      </c>
      <c r="S7" s="13" t="s">
        <v>20</v>
      </c>
      <c r="T7" s="13" t="s">
        <v>21</v>
      </c>
      <c r="U7" s="14" t="s">
        <v>22</v>
      </c>
      <c r="V7" s="12" t="s">
        <v>18</v>
      </c>
      <c r="W7" s="12" t="s">
        <v>19</v>
      </c>
      <c r="X7" s="13" t="s">
        <v>20</v>
      </c>
      <c r="Y7" s="13" t="s">
        <v>21</v>
      </c>
      <c r="Z7" s="15" t="s">
        <v>22</v>
      </c>
      <c r="AA7" s="11" t="s">
        <v>18</v>
      </c>
      <c r="AB7" s="12" t="s">
        <v>19</v>
      </c>
      <c r="AC7" s="13" t="s">
        <v>20</v>
      </c>
      <c r="AD7" s="13" t="s">
        <v>21</v>
      </c>
      <c r="AE7" s="14" t="s">
        <v>22</v>
      </c>
      <c r="AF7" s="12" t="s">
        <v>18</v>
      </c>
      <c r="AG7" s="12" t="s">
        <v>19</v>
      </c>
      <c r="AH7" s="13" t="s">
        <v>20</v>
      </c>
      <c r="AI7" s="13" t="s">
        <v>21</v>
      </c>
      <c r="AJ7" s="15" t="s">
        <v>22</v>
      </c>
      <c r="AK7" s="11" t="s">
        <v>18</v>
      </c>
      <c r="AL7" s="12" t="s">
        <v>19</v>
      </c>
      <c r="AM7" s="13" t="s">
        <v>20</v>
      </c>
      <c r="AN7" s="13" t="s">
        <v>21</v>
      </c>
      <c r="AO7" s="14" t="s">
        <v>22</v>
      </c>
      <c r="AP7" s="263"/>
    </row>
    <row r="8" spans="1:50" ht="13.5" thickBot="1" x14ac:dyDescent="0.25">
      <c r="A8" s="16" t="s">
        <v>23</v>
      </c>
      <c r="B8" s="201" t="s">
        <v>24</v>
      </c>
      <c r="C8" s="202"/>
      <c r="D8" s="18"/>
      <c r="E8" s="19">
        <f>SUM(E9:E28)</f>
        <v>350</v>
      </c>
      <c r="F8" s="19">
        <f>SUM(F9:F28)</f>
        <v>79</v>
      </c>
      <c r="G8" s="21">
        <f>SUM(G9:G28)</f>
        <v>45</v>
      </c>
      <c r="H8" s="22">
        <f>SUM(H9:H28)</f>
        <v>35</v>
      </c>
      <c r="I8" s="22">
        <f>SUM(I9:I28)</f>
        <v>10</v>
      </c>
      <c r="J8" s="22"/>
      <c r="K8" s="23">
        <f>SUM(K9:K28)</f>
        <v>20</v>
      </c>
      <c r="L8" s="22">
        <f>SUM(L9:L28)</f>
        <v>50</v>
      </c>
      <c r="M8" s="22">
        <f>SUM(M9:M28)</f>
        <v>55</v>
      </c>
      <c r="N8" s="22">
        <f>SUM(N9:N28)</f>
        <v>0</v>
      </c>
      <c r="O8" s="22"/>
      <c r="P8" s="22">
        <f>SUM(P9:P28)</f>
        <v>22</v>
      </c>
      <c r="Q8" s="21">
        <f>SUM(Q9:Q28)</f>
        <v>40</v>
      </c>
      <c r="R8" s="22">
        <f>SUM(R9:R28)</f>
        <v>40</v>
      </c>
      <c r="S8" s="22">
        <f>SUM(S9:S28)</f>
        <v>10</v>
      </c>
      <c r="T8" s="22"/>
      <c r="U8" s="23">
        <f>SUM(U9:U28)</f>
        <v>22</v>
      </c>
      <c r="V8" s="22">
        <f>SUM(V9:V28)</f>
        <v>30</v>
      </c>
      <c r="W8" s="22">
        <f>SUM(W9:W28)</f>
        <v>25</v>
      </c>
      <c r="X8" s="22">
        <f>SUM(X9:X28)</f>
        <v>10</v>
      </c>
      <c r="Y8" s="22"/>
      <c r="Z8" s="22">
        <f>SUM(Z9:Z28)</f>
        <v>15</v>
      </c>
      <c r="AA8" s="21">
        <f>SUM(AA9:AA28)</f>
        <v>0</v>
      </c>
      <c r="AB8" s="22">
        <f>SUM(AB9:AB28)</f>
        <v>0</v>
      </c>
      <c r="AC8" s="22">
        <f>SUM(AC9:AC28)</f>
        <v>0</v>
      </c>
      <c r="AD8" s="22"/>
      <c r="AE8" s="23">
        <f>SUM(AE9:AE28)</f>
        <v>0</v>
      </c>
      <c r="AF8" s="22">
        <f>SUM(AF9:AF28)</f>
        <v>0</v>
      </c>
      <c r="AG8" s="22">
        <f>SUM(AG9:AG28)</f>
        <v>0</v>
      </c>
      <c r="AH8" s="22">
        <f>SUM(AH9:AH28)</f>
        <v>0</v>
      </c>
      <c r="AI8" s="22"/>
      <c r="AJ8" s="22">
        <f>SUM(AJ9:AJ28)</f>
        <v>0</v>
      </c>
      <c r="AK8" s="21">
        <f>SUM(AK9:AK28)</f>
        <v>0</v>
      </c>
      <c r="AL8" s="22">
        <f>SUM(AL9:AL28)</f>
        <v>0</v>
      </c>
      <c r="AM8" s="22">
        <f>SUM(AM9:AM28)</f>
        <v>0</v>
      </c>
      <c r="AN8" s="22"/>
      <c r="AO8" s="23">
        <f>SUM(AO9:AO28)</f>
        <v>0</v>
      </c>
      <c r="AP8" s="24"/>
    </row>
    <row r="9" spans="1:50" x14ac:dyDescent="0.2">
      <c r="A9" s="267" t="s">
        <v>11</v>
      </c>
      <c r="B9" s="268" t="s">
        <v>211</v>
      </c>
      <c r="C9" s="269" t="s">
        <v>25</v>
      </c>
      <c r="D9" s="270"/>
      <c r="E9" s="271">
        <f>G9+H9+I9+L9+M9+N9+Q9+R9+S9+V9+W9+X9+AA9+AB9+AC9+AF9+AG9+AH9+AK9+AL9+AM9</f>
        <v>30</v>
      </c>
      <c r="F9" s="272">
        <f>K9+P9+U9+Z9+AE9+AJ9+AO9</f>
        <v>6</v>
      </c>
      <c r="G9" s="273">
        <v>15</v>
      </c>
      <c r="H9" s="274">
        <v>15</v>
      </c>
      <c r="I9" s="274">
        <v>0</v>
      </c>
      <c r="J9" s="274" t="s">
        <v>26</v>
      </c>
      <c r="K9" s="275">
        <v>6</v>
      </c>
      <c r="L9" s="274"/>
      <c r="M9" s="274"/>
      <c r="N9" s="274"/>
      <c r="O9" s="274"/>
      <c r="P9" s="276"/>
      <c r="Q9" s="273"/>
      <c r="R9" s="274"/>
      <c r="S9" s="274"/>
      <c r="T9" s="274"/>
      <c r="U9" s="275"/>
      <c r="V9" s="274"/>
      <c r="W9" s="274"/>
      <c r="X9" s="274"/>
      <c r="Y9" s="274"/>
      <c r="Z9" s="276"/>
      <c r="AA9" s="273"/>
      <c r="AB9" s="274"/>
      <c r="AC9" s="274"/>
      <c r="AD9" s="274"/>
      <c r="AE9" s="277"/>
      <c r="AF9" s="274"/>
      <c r="AG9" s="274"/>
      <c r="AH9" s="274"/>
      <c r="AI9" s="274"/>
      <c r="AJ9" s="278"/>
      <c r="AK9" s="279"/>
      <c r="AL9" s="280"/>
      <c r="AM9" s="280"/>
      <c r="AN9" s="280"/>
      <c r="AO9" s="281"/>
      <c r="AP9" s="282"/>
    </row>
    <row r="10" spans="1:50" ht="18" customHeight="1" x14ac:dyDescent="0.25">
      <c r="A10" s="267" t="s">
        <v>12</v>
      </c>
      <c r="B10" s="283" t="s">
        <v>210</v>
      </c>
      <c r="C10" s="269" t="s">
        <v>27</v>
      </c>
      <c r="D10" s="270"/>
      <c r="E10" s="271">
        <f t="shared" ref="E10:E28" si="0">G10+H10+I10+L10+M10+N10+Q10+R10+S10+V10+W10+X10+AA10+AB10+AC10+AF10+AG10+AH10+AK10+AL10+AM10</f>
        <v>30</v>
      </c>
      <c r="F10" s="272">
        <f t="shared" ref="F10:F28" si="1">K10+P10+U10+Z10+AE10+AJ10+AO10</f>
        <v>6</v>
      </c>
      <c r="G10" s="273"/>
      <c r="H10" s="274"/>
      <c r="I10" s="274"/>
      <c r="J10" s="274"/>
      <c r="K10" s="275"/>
      <c r="L10" s="274">
        <v>15</v>
      </c>
      <c r="M10" s="274">
        <v>15</v>
      </c>
      <c r="N10" s="274">
        <v>0</v>
      </c>
      <c r="O10" s="274" t="s">
        <v>26</v>
      </c>
      <c r="P10" s="276">
        <v>6</v>
      </c>
      <c r="Q10" s="273"/>
      <c r="R10" s="274"/>
      <c r="S10" s="274"/>
      <c r="T10" s="274"/>
      <c r="U10" s="275"/>
      <c r="V10" s="274"/>
      <c r="W10" s="274"/>
      <c r="X10" s="274"/>
      <c r="Y10" s="274"/>
      <c r="Z10" s="276"/>
      <c r="AA10" s="273"/>
      <c r="AB10" s="274"/>
      <c r="AC10" s="274"/>
      <c r="AD10" s="274"/>
      <c r="AE10" s="277"/>
      <c r="AF10" s="274"/>
      <c r="AG10" s="274"/>
      <c r="AH10" s="274"/>
      <c r="AI10" s="274"/>
      <c r="AJ10" s="278"/>
      <c r="AK10" s="279"/>
      <c r="AL10" s="280"/>
      <c r="AM10" s="280"/>
      <c r="AN10" s="280"/>
      <c r="AO10" s="281"/>
      <c r="AP10" s="284" t="s">
        <v>28</v>
      </c>
      <c r="AR10" s="36"/>
      <c r="AS10" s="36"/>
      <c r="AT10" s="36"/>
      <c r="AU10" s="36"/>
      <c r="AV10" s="36"/>
      <c r="AW10" s="36"/>
      <c r="AX10" s="36"/>
    </row>
    <row r="11" spans="1:50" ht="12.75" customHeight="1" x14ac:dyDescent="0.25">
      <c r="A11" s="267" t="s">
        <v>13</v>
      </c>
      <c r="B11" s="283" t="s">
        <v>212</v>
      </c>
      <c r="C11" s="269" t="s">
        <v>29</v>
      </c>
      <c r="D11" s="270" t="s">
        <v>30</v>
      </c>
      <c r="E11" s="271">
        <f t="shared" si="0"/>
        <v>15</v>
      </c>
      <c r="F11" s="272">
        <f t="shared" si="1"/>
        <v>3</v>
      </c>
      <c r="G11" s="273"/>
      <c r="H11" s="274"/>
      <c r="I11" s="274"/>
      <c r="J11" s="274"/>
      <c r="K11" s="275"/>
      <c r="L11" s="274">
        <v>5</v>
      </c>
      <c r="M11" s="274">
        <v>10</v>
      </c>
      <c r="N11" s="274">
        <v>0</v>
      </c>
      <c r="O11" s="274" t="s">
        <v>31</v>
      </c>
      <c r="P11" s="276">
        <v>3</v>
      </c>
      <c r="Q11" s="273"/>
      <c r="R11" s="274"/>
      <c r="S11" s="274"/>
      <c r="T11" s="274"/>
      <c r="U11" s="275"/>
      <c r="V11" s="274"/>
      <c r="W11" s="274"/>
      <c r="X11" s="274"/>
      <c r="Y11" s="274"/>
      <c r="Z11" s="276"/>
      <c r="AA11" s="273"/>
      <c r="AB11" s="274"/>
      <c r="AC11" s="274"/>
      <c r="AD11" s="274"/>
      <c r="AE11" s="277"/>
      <c r="AF11" s="274"/>
      <c r="AG11" s="274"/>
      <c r="AH11" s="274"/>
      <c r="AI11" s="274"/>
      <c r="AJ11" s="278"/>
      <c r="AK11" s="279"/>
      <c r="AL11" s="280"/>
      <c r="AM11" s="280"/>
      <c r="AN11" s="280"/>
      <c r="AO11" s="281"/>
      <c r="AP11" s="284"/>
      <c r="AR11" s="36"/>
      <c r="AS11" s="36"/>
      <c r="AT11" s="36"/>
      <c r="AU11" s="36"/>
      <c r="AV11" s="36"/>
      <c r="AW11" s="36"/>
      <c r="AX11" s="36"/>
    </row>
    <row r="12" spans="1:50" ht="12.75" customHeight="1" x14ac:dyDescent="0.25">
      <c r="A12" s="267" t="s">
        <v>14</v>
      </c>
      <c r="B12" s="283" t="s">
        <v>213</v>
      </c>
      <c r="C12" s="269" t="s">
        <v>32</v>
      </c>
      <c r="D12" s="270" t="s">
        <v>30</v>
      </c>
      <c r="E12" s="271">
        <f t="shared" si="0"/>
        <v>15</v>
      </c>
      <c r="F12" s="272">
        <f t="shared" si="1"/>
        <v>3</v>
      </c>
      <c r="G12" s="273"/>
      <c r="H12" s="274"/>
      <c r="I12" s="274"/>
      <c r="J12" s="274"/>
      <c r="K12" s="275"/>
      <c r="L12" s="274"/>
      <c r="M12" s="274"/>
      <c r="N12" s="274"/>
      <c r="O12" s="274"/>
      <c r="P12" s="276"/>
      <c r="Q12" s="273">
        <v>5</v>
      </c>
      <c r="R12" s="274">
        <v>10</v>
      </c>
      <c r="S12" s="274">
        <v>0</v>
      </c>
      <c r="T12" s="274" t="s">
        <v>31</v>
      </c>
      <c r="U12" s="275">
        <v>3</v>
      </c>
      <c r="V12" s="274"/>
      <c r="W12" s="274"/>
      <c r="X12" s="274"/>
      <c r="Y12" s="274"/>
      <c r="Z12" s="276"/>
      <c r="AA12" s="273"/>
      <c r="AB12" s="274"/>
      <c r="AC12" s="274"/>
      <c r="AD12" s="274"/>
      <c r="AE12" s="277"/>
      <c r="AF12" s="274"/>
      <c r="AG12" s="274"/>
      <c r="AH12" s="274"/>
      <c r="AI12" s="274"/>
      <c r="AJ12" s="278"/>
      <c r="AK12" s="279"/>
      <c r="AL12" s="280"/>
      <c r="AM12" s="280"/>
      <c r="AN12" s="280"/>
      <c r="AO12" s="281"/>
      <c r="AP12" s="284" t="s">
        <v>33</v>
      </c>
      <c r="AR12" s="36"/>
      <c r="AS12" s="36"/>
      <c r="AT12" s="36"/>
      <c r="AU12" s="36"/>
      <c r="AV12" s="36"/>
      <c r="AW12" s="36"/>
      <c r="AX12" s="36"/>
    </row>
    <row r="13" spans="1:50" ht="12.75" customHeight="1" x14ac:dyDescent="0.25">
      <c r="A13" s="267" t="s">
        <v>15</v>
      </c>
      <c r="B13" s="283" t="s">
        <v>214</v>
      </c>
      <c r="C13" s="269" t="s">
        <v>34</v>
      </c>
      <c r="D13" s="270"/>
      <c r="E13" s="271">
        <f t="shared" si="0"/>
        <v>20</v>
      </c>
      <c r="F13" s="272">
        <f t="shared" si="1"/>
        <v>5</v>
      </c>
      <c r="G13" s="273">
        <v>10</v>
      </c>
      <c r="H13" s="274">
        <v>0</v>
      </c>
      <c r="I13" s="274">
        <v>10</v>
      </c>
      <c r="J13" s="274" t="s">
        <v>31</v>
      </c>
      <c r="K13" s="275">
        <v>5</v>
      </c>
      <c r="L13" s="274"/>
      <c r="M13" s="274"/>
      <c r="N13" s="274"/>
      <c r="O13" s="274"/>
      <c r="P13" s="276"/>
      <c r="Q13" s="273"/>
      <c r="R13" s="274"/>
      <c r="S13" s="274"/>
      <c r="T13" s="274"/>
      <c r="U13" s="275"/>
      <c r="V13" s="274"/>
      <c r="W13" s="274"/>
      <c r="X13" s="274"/>
      <c r="Y13" s="274"/>
      <c r="Z13" s="276"/>
      <c r="AA13" s="273"/>
      <c r="AB13" s="274"/>
      <c r="AC13" s="274"/>
      <c r="AD13" s="274"/>
      <c r="AE13" s="277"/>
      <c r="AF13" s="274"/>
      <c r="AG13" s="274"/>
      <c r="AH13" s="274"/>
      <c r="AI13" s="274"/>
      <c r="AJ13" s="278"/>
      <c r="AK13" s="279"/>
      <c r="AL13" s="280"/>
      <c r="AM13" s="280"/>
      <c r="AN13" s="280"/>
      <c r="AO13" s="281"/>
      <c r="AP13" s="284"/>
      <c r="AR13" s="36"/>
      <c r="AS13" s="36"/>
      <c r="AT13" s="36"/>
      <c r="AU13" s="36"/>
      <c r="AV13" s="36"/>
      <c r="AW13" s="36"/>
      <c r="AX13" s="36"/>
    </row>
    <row r="14" spans="1:50" s="179" customFormat="1" ht="12.75" customHeight="1" x14ac:dyDescent="0.25">
      <c r="A14" s="267" t="s">
        <v>16</v>
      </c>
      <c r="B14" s="283" t="s">
        <v>252</v>
      </c>
      <c r="C14" s="269" t="s">
        <v>35</v>
      </c>
      <c r="D14" s="270"/>
      <c r="E14" s="271">
        <f t="shared" si="0"/>
        <v>20</v>
      </c>
      <c r="F14" s="272">
        <f t="shared" si="1"/>
        <v>5</v>
      </c>
      <c r="G14" s="273">
        <v>10</v>
      </c>
      <c r="H14" s="274">
        <v>10</v>
      </c>
      <c r="I14" s="274">
        <v>0</v>
      </c>
      <c r="J14" s="274" t="s">
        <v>26</v>
      </c>
      <c r="K14" s="275">
        <v>5</v>
      </c>
      <c r="L14" s="274"/>
      <c r="M14" s="274"/>
      <c r="N14" s="274"/>
      <c r="O14" s="274"/>
      <c r="P14" s="276"/>
      <c r="Q14" s="273"/>
      <c r="R14" s="274"/>
      <c r="S14" s="274"/>
      <c r="T14" s="274"/>
      <c r="U14" s="275"/>
      <c r="V14" s="274"/>
      <c r="W14" s="274"/>
      <c r="X14" s="274"/>
      <c r="Y14" s="274"/>
      <c r="Z14" s="276"/>
      <c r="AA14" s="273"/>
      <c r="AB14" s="274"/>
      <c r="AC14" s="274"/>
      <c r="AD14" s="274"/>
      <c r="AE14" s="277"/>
      <c r="AF14" s="274"/>
      <c r="AG14" s="274"/>
      <c r="AH14" s="274"/>
      <c r="AI14" s="274"/>
      <c r="AJ14" s="278"/>
      <c r="AK14" s="279"/>
      <c r="AL14" s="280"/>
      <c r="AM14" s="280"/>
      <c r="AN14" s="280"/>
      <c r="AO14" s="281"/>
      <c r="AP14" s="284"/>
      <c r="AR14" s="182"/>
      <c r="AS14" s="182"/>
      <c r="AT14" s="182"/>
      <c r="AU14" s="182"/>
      <c r="AV14" s="182"/>
      <c r="AW14" s="182"/>
      <c r="AX14" s="182"/>
    </row>
    <row r="15" spans="1:50" s="179" customFormat="1" ht="12.75" customHeight="1" x14ac:dyDescent="0.25">
      <c r="A15" s="267" t="s">
        <v>17</v>
      </c>
      <c r="B15" s="283" t="s">
        <v>251</v>
      </c>
      <c r="C15" s="269" t="s">
        <v>36</v>
      </c>
      <c r="D15" s="270"/>
      <c r="E15" s="271">
        <f t="shared" si="0"/>
        <v>20</v>
      </c>
      <c r="F15" s="272">
        <f t="shared" si="1"/>
        <v>5</v>
      </c>
      <c r="G15" s="273"/>
      <c r="H15" s="274"/>
      <c r="I15" s="274"/>
      <c r="J15" s="274"/>
      <c r="K15" s="275"/>
      <c r="L15" s="274">
        <v>10</v>
      </c>
      <c r="M15" s="274">
        <v>10</v>
      </c>
      <c r="N15" s="274">
        <v>0</v>
      </c>
      <c r="O15" s="274" t="s">
        <v>26</v>
      </c>
      <c r="P15" s="276">
        <v>5</v>
      </c>
      <c r="Q15" s="273"/>
      <c r="R15" s="274"/>
      <c r="S15" s="274"/>
      <c r="T15" s="274"/>
      <c r="U15" s="275"/>
      <c r="V15" s="274"/>
      <c r="W15" s="274"/>
      <c r="X15" s="274"/>
      <c r="Y15" s="274"/>
      <c r="Z15" s="276"/>
      <c r="AA15" s="273"/>
      <c r="AB15" s="274"/>
      <c r="AC15" s="274"/>
      <c r="AD15" s="274"/>
      <c r="AE15" s="277"/>
      <c r="AF15" s="274"/>
      <c r="AG15" s="274"/>
      <c r="AH15" s="274"/>
      <c r="AI15" s="274"/>
      <c r="AJ15" s="278"/>
      <c r="AK15" s="279"/>
      <c r="AL15" s="280"/>
      <c r="AM15" s="280"/>
      <c r="AN15" s="280"/>
      <c r="AO15" s="281"/>
      <c r="AP15" s="284" t="s">
        <v>35</v>
      </c>
      <c r="AR15" s="182"/>
      <c r="AS15" s="182"/>
      <c r="AT15" s="182"/>
      <c r="AU15" s="182"/>
      <c r="AV15" s="182"/>
      <c r="AW15" s="182"/>
      <c r="AX15" s="182"/>
    </row>
    <row r="16" spans="1:50" s="179" customFormat="1" ht="12.75" customHeight="1" x14ac:dyDescent="0.25">
      <c r="A16" s="267" t="s">
        <v>37</v>
      </c>
      <c r="B16" s="283" t="s">
        <v>215</v>
      </c>
      <c r="C16" s="269" t="s">
        <v>38</v>
      </c>
      <c r="D16" s="270"/>
      <c r="E16" s="271">
        <f t="shared" si="0"/>
        <v>10</v>
      </c>
      <c r="F16" s="272">
        <f t="shared" si="1"/>
        <v>3</v>
      </c>
      <c r="G16" s="273"/>
      <c r="H16" s="274"/>
      <c r="I16" s="274"/>
      <c r="J16" s="274"/>
      <c r="K16" s="275"/>
      <c r="L16" s="274"/>
      <c r="M16" s="274"/>
      <c r="N16" s="274"/>
      <c r="O16" s="274"/>
      <c r="P16" s="276"/>
      <c r="Q16" s="273"/>
      <c r="R16" s="274"/>
      <c r="S16" s="274"/>
      <c r="T16" s="274"/>
      <c r="U16" s="275"/>
      <c r="V16" s="274">
        <v>10</v>
      </c>
      <c r="W16" s="274">
        <v>0</v>
      </c>
      <c r="X16" s="274">
        <v>0</v>
      </c>
      <c r="Y16" s="274" t="s">
        <v>26</v>
      </c>
      <c r="Z16" s="276">
        <v>3</v>
      </c>
      <c r="AA16" s="273"/>
      <c r="AB16" s="274"/>
      <c r="AC16" s="274"/>
      <c r="AD16" s="274"/>
      <c r="AE16" s="277"/>
      <c r="AF16" s="274"/>
      <c r="AG16" s="274"/>
      <c r="AH16" s="274"/>
      <c r="AI16" s="274"/>
      <c r="AJ16" s="278"/>
      <c r="AK16" s="279"/>
      <c r="AL16" s="280"/>
      <c r="AM16" s="280"/>
      <c r="AN16" s="280"/>
      <c r="AO16" s="281"/>
      <c r="AP16" s="284"/>
      <c r="AR16" s="182"/>
      <c r="AS16" s="182"/>
      <c r="AT16" s="182"/>
      <c r="AU16" s="182"/>
      <c r="AV16" s="182"/>
      <c r="AW16" s="182"/>
      <c r="AX16" s="182"/>
    </row>
    <row r="17" spans="1:50" s="179" customFormat="1" ht="12.75" customHeight="1" x14ac:dyDescent="0.25">
      <c r="A17" s="267" t="s">
        <v>39</v>
      </c>
      <c r="B17" s="283" t="s">
        <v>263</v>
      </c>
      <c r="C17" s="269" t="s">
        <v>40</v>
      </c>
      <c r="D17" s="270" t="s">
        <v>30</v>
      </c>
      <c r="E17" s="271">
        <f t="shared" si="0"/>
        <v>20</v>
      </c>
      <c r="F17" s="272">
        <f t="shared" si="1"/>
        <v>4</v>
      </c>
      <c r="G17" s="273">
        <v>10</v>
      </c>
      <c r="H17" s="274">
        <v>10</v>
      </c>
      <c r="I17" s="274">
        <v>0</v>
      </c>
      <c r="J17" s="274" t="s">
        <v>31</v>
      </c>
      <c r="K17" s="275">
        <v>4</v>
      </c>
      <c r="L17" s="274"/>
      <c r="M17" s="274"/>
      <c r="N17" s="274"/>
      <c r="O17" s="274"/>
      <c r="P17" s="276"/>
      <c r="Q17" s="273"/>
      <c r="R17" s="274"/>
      <c r="S17" s="274"/>
      <c r="T17" s="274"/>
      <c r="U17" s="275"/>
      <c r="V17" s="274"/>
      <c r="W17" s="274"/>
      <c r="X17" s="274"/>
      <c r="Y17" s="274"/>
      <c r="Z17" s="276"/>
      <c r="AA17" s="273"/>
      <c r="AB17" s="274"/>
      <c r="AC17" s="274"/>
      <c r="AD17" s="274"/>
      <c r="AE17" s="277"/>
      <c r="AF17" s="274"/>
      <c r="AG17" s="274"/>
      <c r="AH17" s="274"/>
      <c r="AI17" s="274"/>
      <c r="AJ17" s="278"/>
      <c r="AK17" s="279"/>
      <c r="AL17" s="280"/>
      <c r="AM17" s="280"/>
      <c r="AN17" s="280"/>
      <c r="AO17" s="281"/>
      <c r="AP17" s="284"/>
      <c r="AR17" s="182"/>
      <c r="AS17" s="182"/>
      <c r="AT17" s="182"/>
      <c r="AU17" s="182"/>
      <c r="AV17" s="182"/>
      <c r="AW17" s="182"/>
      <c r="AX17" s="182"/>
    </row>
    <row r="18" spans="1:50" s="179" customFormat="1" ht="12.75" customHeight="1" x14ac:dyDescent="0.25">
      <c r="A18" s="267" t="s">
        <v>41</v>
      </c>
      <c r="B18" s="283" t="s">
        <v>216</v>
      </c>
      <c r="C18" s="269" t="s">
        <v>42</v>
      </c>
      <c r="D18" s="270" t="s">
        <v>30</v>
      </c>
      <c r="E18" s="271">
        <f t="shared" si="0"/>
        <v>10</v>
      </c>
      <c r="F18" s="272">
        <f t="shared" si="1"/>
        <v>3</v>
      </c>
      <c r="G18" s="273"/>
      <c r="H18" s="274"/>
      <c r="I18" s="274"/>
      <c r="J18" s="274"/>
      <c r="K18" s="275"/>
      <c r="L18" s="274"/>
      <c r="M18" s="274"/>
      <c r="N18" s="274"/>
      <c r="O18" s="274"/>
      <c r="P18" s="276"/>
      <c r="Q18" s="273"/>
      <c r="R18" s="274"/>
      <c r="S18" s="274"/>
      <c r="T18" s="274"/>
      <c r="U18" s="275"/>
      <c r="V18" s="274">
        <v>5</v>
      </c>
      <c r="W18" s="274">
        <v>5</v>
      </c>
      <c r="X18" s="274">
        <v>0</v>
      </c>
      <c r="Y18" s="274" t="s">
        <v>31</v>
      </c>
      <c r="Z18" s="276">
        <v>3</v>
      </c>
      <c r="AA18" s="273"/>
      <c r="AB18" s="274"/>
      <c r="AC18" s="274"/>
      <c r="AD18" s="274"/>
      <c r="AE18" s="277"/>
      <c r="AF18" s="274"/>
      <c r="AG18" s="274"/>
      <c r="AH18" s="274"/>
      <c r="AI18" s="274"/>
      <c r="AJ18" s="278"/>
      <c r="AK18" s="279"/>
      <c r="AL18" s="280"/>
      <c r="AM18" s="280"/>
      <c r="AN18" s="280"/>
      <c r="AO18" s="281"/>
      <c r="AP18" s="284"/>
      <c r="AR18" s="182"/>
      <c r="AS18" s="182"/>
      <c r="AT18" s="182"/>
      <c r="AU18" s="182"/>
      <c r="AV18" s="182"/>
      <c r="AW18" s="182"/>
      <c r="AX18" s="182"/>
    </row>
    <row r="19" spans="1:50" s="179" customFormat="1" ht="12.75" customHeight="1" x14ac:dyDescent="0.25">
      <c r="A19" s="267" t="s">
        <v>43</v>
      </c>
      <c r="B19" s="283" t="s">
        <v>217</v>
      </c>
      <c r="C19" s="269" t="s">
        <v>44</v>
      </c>
      <c r="D19" s="270" t="s">
        <v>30</v>
      </c>
      <c r="E19" s="271">
        <f t="shared" si="0"/>
        <v>20</v>
      </c>
      <c r="F19" s="272">
        <f t="shared" si="1"/>
        <v>5</v>
      </c>
      <c r="G19" s="273"/>
      <c r="H19" s="274"/>
      <c r="I19" s="274"/>
      <c r="J19" s="274"/>
      <c r="K19" s="275"/>
      <c r="L19" s="274">
        <v>10</v>
      </c>
      <c r="M19" s="274">
        <v>10</v>
      </c>
      <c r="N19" s="274">
        <v>0</v>
      </c>
      <c r="O19" s="274" t="s">
        <v>26</v>
      </c>
      <c r="P19" s="276">
        <v>5</v>
      </c>
      <c r="Q19" s="273"/>
      <c r="R19" s="274"/>
      <c r="S19" s="274"/>
      <c r="T19" s="274"/>
      <c r="U19" s="275"/>
      <c r="V19" s="274"/>
      <c r="W19" s="274"/>
      <c r="X19" s="274"/>
      <c r="Y19" s="274"/>
      <c r="Z19" s="276"/>
      <c r="AA19" s="273"/>
      <c r="AB19" s="274"/>
      <c r="AC19" s="274"/>
      <c r="AD19" s="274"/>
      <c r="AE19" s="277"/>
      <c r="AF19" s="274"/>
      <c r="AG19" s="274"/>
      <c r="AH19" s="274"/>
      <c r="AI19" s="274"/>
      <c r="AJ19" s="278"/>
      <c r="AK19" s="279"/>
      <c r="AL19" s="280"/>
      <c r="AM19" s="280"/>
      <c r="AN19" s="280"/>
      <c r="AO19" s="281"/>
      <c r="AP19" s="284"/>
      <c r="AR19" s="182"/>
      <c r="AS19" s="182"/>
      <c r="AT19" s="182"/>
      <c r="AU19" s="182"/>
      <c r="AV19" s="182"/>
      <c r="AW19" s="182"/>
      <c r="AX19" s="182"/>
    </row>
    <row r="20" spans="1:50" s="93" customFormat="1" ht="14.1" customHeight="1" x14ac:dyDescent="0.25">
      <c r="A20" s="267" t="s">
        <v>45</v>
      </c>
      <c r="B20" s="283" t="s">
        <v>256</v>
      </c>
      <c r="C20" s="269" t="s">
        <v>46</v>
      </c>
      <c r="D20" s="270" t="s">
        <v>30</v>
      </c>
      <c r="E20" s="271">
        <f t="shared" si="0"/>
        <v>20</v>
      </c>
      <c r="F20" s="272">
        <f t="shared" si="1"/>
        <v>4</v>
      </c>
      <c r="G20" s="273"/>
      <c r="H20" s="274"/>
      <c r="I20" s="274"/>
      <c r="J20" s="274"/>
      <c r="K20" s="275"/>
      <c r="L20" s="274"/>
      <c r="M20" s="274"/>
      <c r="N20" s="274"/>
      <c r="O20" s="274"/>
      <c r="P20" s="276"/>
      <c r="Q20" s="273">
        <v>10</v>
      </c>
      <c r="R20" s="274">
        <v>10</v>
      </c>
      <c r="S20" s="274">
        <v>0</v>
      </c>
      <c r="T20" s="274" t="s">
        <v>31</v>
      </c>
      <c r="U20" s="275">
        <v>4</v>
      </c>
      <c r="V20" s="274"/>
      <c r="W20" s="274"/>
      <c r="X20" s="274"/>
      <c r="Y20" s="274"/>
      <c r="Z20" s="276"/>
      <c r="AA20" s="273"/>
      <c r="AB20" s="274"/>
      <c r="AC20" s="274"/>
      <c r="AD20" s="274"/>
      <c r="AE20" s="277"/>
      <c r="AF20" s="274"/>
      <c r="AG20" s="274"/>
      <c r="AH20" s="274"/>
      <c r="AI20" s="274"/>
      <c r="AJ20" s="278"/>
      <c r="AK20" s="279"/>
      <c r="AL20" s="280"/>
      <c r="AM20" s="280"/>
      <c r="AN20" s="280"/>
      <c r="AO20" s="281"/>
      <c r="AP20" s="284"/>
      <c r="AR20" s="182"/>
      <c r="AS20" s="182"/>
      <c r="AT20" s="182"/>
      <c r="AU20" s="182"/>
      <c r="AV20" s="182"/>
      <c r="AW20" s="182"/>
      <c r="AX20" s="182"/>
    </row>
    <row r="21" spans="1:50" s="93" customFormat="1" ht="14.1" customHeight="1" x14ac:dyDescent="0.25">
      <c r="A21" s="267" t="s">
        <v>170</v>
      </c>
      <c r="B21" s="285" t="s">
        <v>218</v>
      </c>
      <c r="C21" s="269" t="s">
        <v>87</v>
      </c>
      <c r="D21" s="286" t="s">
        <v>30</v>
      </c>
      <c r="E21" s="271">
        <f t="shared" si="0"/>
        <v>20</v>
      </c>
      <c r="F21" s="272">
        <f t="shared" si="1"/>
        <v>4</v>
      </c>
      <c r="G21" s="273"/>
      <c r="H21" s="274"/>
      <c r="I21" s="274"/>
      <c r="J21" s="274"/>
      <c r="K21" s="275"/>
      <c r="L21" s="274"/>
      <c r="M21" s="274"/>
      <c r="N21" s="274"/>
      <c r="O21" s="274"/>
      <c r="P21" s="276"/>
      <c r="Q21" s="273"/>
      <c r="R21" s="274"/>
      <c r="S21" s="274"/>
      <c r="T21" s="274"/>
      <c r="U21" s="275"/>
      <c r="V21" s="273">
        <v>10</v>
      </c>
      <c r="W21" s="274">
        <v>10</v>
      </c>
      <c r="X21" s="274">
        <v>0</v>
      </c>
      <c r="Y21" s="274" t="s">
        <v>26</v>
      </c>
      <c r="Z21" s="275">
        <v>4</v>
      </c>
      <c r="AA21" s="273"/>
      <c r="AB21" s="274"/>
      <c r="AC21" s="274"/>
      <c r="AD21" s="274"/>
      <c r="AE21" s="275"/>
      <c r="AF21" s="274"/>
      <c r="AG21" s="274"/>
      <c r="AH21" s="274"/>
      <c r="AI21" s="274"/>
      <c r="AJ21" s="278"/>
      <c r="AK21" s="279"/>
      <c r="AL21" s="280"/>
      <c r="AM21" s="280"/>
      <c r="AN21" s="280"/>
      <c r="AO21" s="281"/>
      <c r="AP21" s="282" t="s">
        <v>46</v>
      </c>
      <c r="AR21" s="182"/>
      <c r="AS21" s="182"/>
      <c r="AT21" s="182"/>
      <c r="AU21" s="182"/>
      <c r="AV21" s="182"/>
      <c r="AW21" s="182"/>
      <c r="AX21" s="182"/>
    </row>
    <row r="22" spans="1:50" s="181" customFormat="1" x14ac:dyDescent="0.2">
      <c r="A22" s="267" t="s">
        <v>47</v>
      </c>
      <c r="B22" s="283" t="s">
        <v>219</v>
      </c>
      <c r="C22" s="269" t="s">
        <v>48</v>
      </c>
      <c r="D22" s="270" t="s">
        <v>30</v>
      </c>
      <c r="E22" s="271">
        <f t="shared" si="0"/>
        <v>20</v>
      </c>
      <c r="F22" s="272">
        <f t="shared" si="1"/>
        <v>5</v>
      </c>
      <c r="G22" s="273"/>
      <c r="H22" s="274"/>
      <c r="I22" s="274"/>
      <c r="J22" s="274"/>
      <c r="K22" s="275"/>
      <c r="L22" s="274"/>
      <c r="M22" s="274"/>
      <c r="N22" s="274"/>
      <c r="O22" s="274"/>
      <c r="P22" s="276"/>
      <c r="Q22" s="273">
        <v>10</v>
      </c>
      <c r="R22" s="274">
        <v>10</v>
      </c>
      <c r="S22" s="274">
        <v>0</v>
      </c>
      <c r="T22" s="274" t="s">
        <v>26</v>
      </c>
      <c r="U22" s="275">
        <v>5</v>
      </c>
      <c r="V22" s="274"/>
      <c r="W22" s="274"/>
      <c r="X22" s="274"/>
      <c r="Y22" s="274"/>
      <c r="Z22" s="276"/>
      <c r="AA22" s="273"/>
      <c r="AB22" s="274"/>
      <c r="AC22" s="274"/>
      <c r="AD22" s="274"/>
      <c r="AE22" s="277"/>
      <c r="AF22" s="274"/>
      <c r="AG22" s="274"/>
      <c r="AH22" s="274"/>
      <c r="AI22" s="274"/>
      <c r="AJ22" s="278"/>
      <c r="AK22" s="279"/>
      <c r="AL22" s="280"/>
      <c r="AM22" s="280"/>
      <c r="AN22" s="280"/>
      <c r="AO22" s="281"/>
      <c r="AP22" s="284"/>
    </row>
    <row r="23" spans="1:50" s="181" customFormat="1" x14ac:dyDescent="0.2">
      <c r="A23" s="267" t="s">
        <v>49</v>
      </c>
      <c r="B23" s="287" t="s">
        <v>220</v>
      </c>
      <c r="C23" s="288" t="s">
        <v>50</v>
      </c>
      <c r="D23" s="286" t="s">
        <v>30</v>
      </c>
      <c r="E23" s="271">
        <f t="shared" si="0"/>
        <v>20</v>
      </c>
      <c r="F23" s="272">
        <f t="shared" si="1"/>
        <v>5</v>
      </c>
      <c r="G23" s="273"/>
      <c r="H23" s="274"/>
      <c r="I23" s="274"/>
      <c r="J23" s="274"/>
      <c r="K23" s="275"/>
      <c r="L23" s="274"/>
      <c r="M23" s="274"/>
      <c r="N23" s="274"/>
      <c r="O23" s="274"/>
      <c r="P23" s="276"/>
      <c r="Q23" s="273">
        <v>10</v>
      </c>
      <c r="R23" s="274">
        <v>10</v>
      </c>
      <c r="S23" s="274">
        <v>0</v>
      </c>
      <c r="T23" s="274" t="s">
        <v>26</v>
      </c>
      <c r="U23" s="275">
        <v>5</v>
      </c>
      <c r="V23" s="274"/>
      <c r="W23" s="274"/>
      <c r="X23" s="274"/>
      <c r="Y23" s="274"/>
      <c r="Z23" s="276"/>
      <c r="AA23" s="273"/>
      <c r="AB23" s="274"/>
      <c r="AC23" s="274"/>
      <c r="AD23" s="274"/>
      <c r="AE23" s="277"/>
      <c r="AF23" s="274"/>
      <c r="AG23" s="274"/>
      <c r="AH23" s="274"/>
      <c r="AI23" s="274"/>
      <c r="AJ23" s="278"/>
      <c r="AK23" s="279"/>
      <c r="AL23" s="280"/>
      <c r="AM23" s="280"/>
      <c r="AN23" s="280"/>
      <c r="AO23" s="281"/>
      <c r="AP23" s="284"/>
    </row>
    <row r="24" spans="1:50" s="181" customFormat="1" x14ac:dyDescent="0.2">
      <c r="A24" s="267" t="s">
        <v>51</v>
      </c>
      <c r="B24" s="285" t="s">
        <v>257</v>
      </c>
      <c r="C24" s="289" t="s">
        <v>52</v>
      </c>
      <c r="D24" s="270" t="s">
        <v>53</v>
      </c>
      <c r="E24" s="271">
        <f t="shared" si="0"/>
        <v>5</v>
      </c>
      <c r="F24" s="272">
        <f t="shared" si="1"/>
        <v>3</v>
      </c>
      <c r="G24" s="273"/>
      <c r="H24" s="274"/>
      <c r="I24" s="274"/>
      <c r="J24" s="274"/>
      <c r="K24" s="275"/>
      <c r="L24" s="274"/>
      <c r="M24" s="274"/>
      <c r="N24" s="274"/>
      <c r="O24" s="274"/>
      <c r="P24" s="290"/>
      <c r="Q24" s="274">
        <v>5</v>
      </c>
      <c r="R24" s="274">
        <v>0</v>
      </c>
      <c r="S24" s="274">
        <v>0</v>
      </c>
      <c r="T24" s="274" t="s">
        <v>26</v>
      </c>
      <c r="U24" s="290">
        <v>3</v>
      </c>
      <c r="V24" s="274"/>
      <c r="W24" s="274"/>
      <c r="X24" s="274"/>
      <c r="Y24" s="274"/>
      <c r="Z24" s="276"/>
      <c r="AA24" s="273"/>
      <c r="AB24" s="274"/>
      <c r="AC24" s="274"/>
      <c r="AD24" s="274"/>
      <c r="AE24" s="277"/>
      <c r="AF24" s="274"/>
      <c r="AG24" s="274"/>
      <c r="AH24" s="274"/>
      <c r="AI24" s="274"/>
      <c r="AJ24" s="278"/>
      <c r="AK24" s="279"/>
      <c r="AL24" s="280"/>
      <c r="AM24" s="280"/>
      <c r="AN24" s="280"/>
      <c r="AO24" s="281"/>
      <c r="AP24" s="291"/>
    </row>
    <row r="25" spans="1:50" s="181" customFormat="1" x14ac:dyDescent="0.2">
      <c r="A25" s="267" t="s">
        <v>54</v>
      </c>
      <c r="B25" s="292" t="s">
        <v>221</v>
      </c>
      <c r="C25" s="288" t="s">
        <v>55</v>
      </c>
      <c r="D25" s="286"/>
      <c r="E25" s="271">
        <f t="shared" si="0"/>
        <v>15</v>
      </c>
      <c r="F25" s="272">
        <f t="shared" si="1"/>
        <v>3</v>
      </c>
      <c r="G25" s="293"/>
      <c r="H25" s="294"/>
      <c r="I25" s="294"/>
      <c r="J25" s="294"/>
      <c r="K25" s="295"/>
      <c r="L25" s="294"/>
      <c r="M25" s="294"/>
      <c r="N25" s="294"/>
      <c r="O25" s="294"/>
      <c r="P25" s="296"/>
      <c r="Q25" s="273"/>
      <c r="R25" s="274"/>
      <c r="S25" s="274"/>
      <c r="T25" s="274"/>
      <c r="U25" s="275"/>
      <c r="V25" s="273">
        <v>5</v>
      </c>
      <c r="W25" s="274">
        <v>10</v>
      </c>
      <c r="X25" s="274">
        <v>0</v>
      </c>
      <c r="Y25" s="274" t="s">
        <v>31</v>
      </c>
      <c r="Z25" s="275">
        <v>3</v>
      </c>
      <c r="AA25" s="293"/>
      <c r="AB25" s="294"/>
      <c r="AC25" s="294"/>
      <c r="AD25" s="294"/>
      <c r="AE25" s="297"/>
      <c r="AF25" s="294"/>
      <c r="AG25" s="294"/>
      <c r="AH25" s="294"/>
      <c r="AI25" s="294"/>
      <c r="AJ25" s="298"/>
      <c r="AK25" s="299"/>
      <c r="AL25" s="300"/>
      <c r="AM25" s="300"/>
      <c r="AN25" s="300"/>
      <c r="AO25" s="301"/>
      <c r="AP25" s="302"/>
    </row>
    <row r="26" spans="1:50" s="181" customFormat="1" x14ac:dyDescent="0.2">
      <c r="A26" s="267" t="s">
        <v>56</v>
      </c>
      <c r="B26" s="303" t="s">
        <v>261</v>
      </c>
      <c r="C26" s="288" t="s">
        <v>171</v>
      </c>
      <c r="D26" s="286"/>
      <c r="E26" s="271">
        <f t="shared" si="0"/>
        <v>10</v>
      </c>
      <c r="F26" s="272">
        <f t="shared" si="1"/>
        <v>2</v>
      </c>
      <c r="G26" s="273"/>
      <c r="H26" s="274"/>
      <c r="I26" s="274"/>
      <c r="J26" s="274"/>
      <c r="K26" s="275"/>
      <c r="L26" s="274"/>
      <c r="M26" s="274"/>
      <c r="N26" s="274"/>
      <c r="O26" s="274"/>
      <c r="P26" s="276"/>
      <c r="Q26" s="273">
        <v>0</v>
      </c>
      <c r="R26" s="274">
        <v>0</v>
      </c>
      <c r="S26" s="274">
        <v>10</v>
      </c>
      <c r="T26" s="274" t="s">
        <v>31</v>
      </c>
      <c r="U26" s="275">
        <v>2</v>
      </c>
      <c r="V26" s="274"/>
      <c r="W26" s="274"/>
      <c r="X26" s="274"/>
      <c r="Y26" s="274"/>
      <c r="Z26" s="276"/>
      <c r="AA26" s="273"/>
      <c r="AB26" s="274"/>
      <c r="AC26" s="274"/>
      <c r="AD26" s="274"/>
      <c r="AE26" s="277"/>
      <c r="AF26" s="274"/>
      <c r="AG26" s="274"/>
      <c r="AH26" s="274"/>
      <c r="AI26" s="274"/>
      <c r="AJ26" s="278"/>
      <c r="AK26" s="279"/>
      <c r="AL26" s="280"/>
      <c r="AM26" s="280"/>
      <c r="AN26" s="280"/>
      <c r="AO26" s="281"/>
      <c r="AP26" s="302"/>
    </row>
    <row r="27" spans="1:50" s="181" customFormat="1" x14ac:dyDescent="0.2">
      <c r="A27" s="267" t="s">
        <v>57</v>
      </c>
      <c r="B27" s="304" t="s">
        <v>262</v>
      </c>
      <c r="C27" s="288" t="s">
        <v>172</v>
      </c>
      <c r="D27" s="286"/>
      <c r="E27" s="271">
        <f t="shared" si="0"/>
        <v>10</v>
      </c>
      <c r="F27" s="272">
        <f t="shared" si="1"/>
        <v>2</v>
      </c>
      <c r="G27" s="273"/>
      <c r="H27" s="274"/>
      <c r="I27" s="274"/>
      <c r="J27" s="274"/>
      <c r="K27" s="275"/>
      <c r="L27" s="274"/>
      <c r="M27" s="274"/>
      <c r="N27" s="274"/>
      <c r="O27" s="274"/>
      <c r="P27" s="276"/>
      <c r="Q27" s="273"/>
      <c r="R27" s="274"/>
      <c r="S27" s="274"/>
      <c r="T27" s="274"/>
      <c r="U27" s="275"/>
      <c r="V27" s="273">
        <v>0</v>
      </c>
      <c r="W27" s="274">
        <v>0</v>
      </c>
      <c r="X27" s="274">
        <v>10</v>
      </c>
      <c r="Y27" s="274" t="s">
        <v>31</v>
      </c>
      <c r="Z27" s="275">
        <v>2</v>
      </c>
      <c r="AA27" s="273"/>
      <c r="AB27" s="274"/>
      <c r="AC27" s="274"/>
      <c r="AD27" s="274"/>
      <c r="AE27" s="277"/>
      <c r="AF27" s="274"/>
      <c r="AG27" s="274"/>
      <c r="AH27" s="274"/>
      <c r="AI27" s="274"/>
      <c r="AJ27" s="278"/>
      <c r="AK27" s="279"/>
      <c r="AL27" s="280"/>
      <c r="AM27" s="280"/>
      <c r="AN27" s="280"/>
      <c r="AO27" s="281"/>
      <c r="AP27" s="284" t="s">
        <v>171</v>
      </c>
    </row>
    <row r="28" spans="1:50" s="181" customFormat="1" ht="13.5" thickBot="1" x14ac:dyDescent="0.25">
      <c r="A28" s="305" t="s">
        <v>60</v>
      </c>
      <c r="B28" s="285" t="s">
        <v>246</v>
      </c>
      <c r="C28" s="306" t="s">
        <v>168</v>
      </c>
      <c r="D28" s="307" t="s">
        <v>30</v>
      </c>
      <c r="E28" s="271">
        <f t="shared" si="0"/>
        <v>20</v>
      </c>
      <c r="F28" s="272">
        <f t="shared" si="1"/>
        <v>3</v>
      </c>
      <c r="G28" s="308"/>
      <c r="H28" s="309"/>
      <c r="I28" s="309"/>
      <c r="J28" s="309"/>
      <c r="K28" s="310"/>
      <c r="L28" s="309">
        <v>10</v>
      </c>
      <c r="M28" s="309">
        <v>10</v>
      </c>
      <c r="N28" s="309">
        <v>0</v>
      </c>
      <c r="O28" s="309" t="s">
        <v>31</v>
      </c>
      <c r="P28" s="311">
        <v>3</v>
      </c>
      <c r="Q28" s="308"/>
      <c r="R28" s="309"/>
      <c r="S28" s="274"/>
      <c r="T28" s="309"/>
      <c r="U28" s="310"/>
      <c r="V28" s="309"/>
      <c r="W28" s="309"/>
      <c r="X28" s="309"/>
      <c r="Y28" s="309"/>
      <c r="Z28" s="311"/>
      <c r="AA28" s="308"/>
      <c r="AB28" s="309"/>
      <c r="AC28" s="309"/>
      <c r="AD28" s="309"/>
      <c r="AE28" s="312"/>
      <c r="AF28" s="309"/>
      <c r="AG28" s="309"/>
      <c r="AH28" s="309"/>
      <c r="AI28" s="309"/>
      <c r="AJ28" s="313"/>
      <c r="AK28" s="314"/>
      <c r="AL28" s="315"/>
      <c r="AM28" s="315"/>
      <c r="AN28" s="315"/>
      <c r="AO28" s="316"/>
      <c r="AP28" s="317"/>
    </row>
    <row r="29" spans="1:50" ht="13.5" customHeight="1" thickBot="1" x14ac:dyDescent="0.25">
      <c r="A29" s="52" t="s">
        <v>58</v>
      </c>
      <c r="B29" s="265" t="s">
        <v>59</v>
      </c>
      <c r="C29" s="266"/>
      <c r="D29" s="53"/>
      <c r="E29" s="19">
        <f>SUM(E30:E33)</f>
        <v>35</v>
      </c>
      <c r="F29" s="20">
        <f>SUM(F30:F33)</f>
        <v>12</v>
      </c>
      <c r="G29" s="21">
        <f>SUM(G30:G33)</f>
        <v>10</v>
      </c>
      <c r="H29" s="22">
        <f t="shared" ref="H29:AO29" si="2">SUM(H30:H33)</f>
        <v>10</v>
      </c>
      <c r="I29" s="22">
        <f t="shared" si="2"/>
        <v>0</v>
      </c>
      <c r="J29" s="22"/>
      <c r="K29" s="23">
        <f t="shared" si="2"/>
        <v>6</v>
      </c>
      <c r="L29" s="22">
        <f t="shared" si="2"/>
        <v>15</v>
      </c>
      <c r="M29" s="22">
        <f t="shared" si="2"/>
        <v>0</v>
      </c>
      <c r="N29" s="22">
        <f t="shared" si="2"/>
        <v>0</v>
      </c>
      <c r="O29" s="22"/>
      <c r="P29" s="22">
        <f t="shared" si="2"/>
        <v>6</v>
      </c>
      <c r="Q29" s="21">
        <f t="shared" si="2"/>
        <v>0</v>
      </c>
      <c r="R29" s="22">
        <f t="shared" si="2"/>
        <v>0</v>
      </c>
      <c r="S29" s="22">
        <f t="shared" si="2"/>
        <v>0</v>
      </c>
      <c r="T29" s="22"/>
      <c r="U29" s="23">
        <f t="shared" si="2"/>
        <v>0</v>
      </c>
      <c r="V29" s="22">
        <f t="shared" si="2"/>
        <v>0</v>
      </c>
      <c r="W29" s="22">
        <f t="shared" si="2"/>
        <v>0</v>
      </c>
      <c r="X29" s="22">
        <f t="shared" si="2"/>
        <v>0</v>
      </c>
      <c r="Y29" s="22"/>
      <c r="Z29" s="22">
        <f t="shared" si="2"/>
        <v>0</v>
      </c>
      <c r="AA29" s="21">
        <f t="shared" si="2"/>
        <v>0</v>
      </c>
      <c r="AB29" s="22">
        <f>SUM(AB30:AB33)</f>
        <v>0</v>
      </c>
      <c r="AC29" s="22">
        <f t="shared" si="2"/>
        <v>0</v>
      </c>
      <c r="AD29" s="22"/>
      <c r="AE29" s="23">
        <f t="shared" si="2"/>
        <v>0</v>
      </c>
      <c r="AF29" s="22">
        <f t="shared" si="2"/>
        <v>0</v>
      </c>
      <c r="AG29" s="22">
        <f t="shared" si="2"/>
        <v>0</v>
      </c>
      <c r="AH29" s="22">
        <f t="shared" si="2"/>
        <v>0</v>
      </c>
      <c r="AI29" s="22"/>
      <c r="AJ29" s="22">
        <f t="shared" si="2"/>
        <v>0</v>
      </c>
      <c r="AK29" s="21">
        <f t="shared" si="2"/>
        <v>0</v>
      </c>
      <c r="AL29" s="22">
        <f t="shared" si="2"/>
        <v>0</v>
      </c>
      <c r="AM29" s="22">
        <f t="shared" si="2"/>
        <v>0</v>
      </c>
      <c r="AN29" s="22"/>
      <c r="AO29" s="23">
        <f t="shared" si="2"/>
        <v>0</v>
      </c>
      <c r="AP29" s="24"/>
    </row>
    <row r="30" spans="1:50" s="179" customFormat="1" ht="13.5" customHeight="1" x14ac:dyDescent="0.2">
      <c r="A30" s="267" t="s">
        <v>62</v>
      </c>
      <c r="B30" s="292" t="s">
        <v>258</v>
      </c>
      <c r="C30" s="269" t="s">
        <v>61</v>
      </c>
      <c r="D30" s="270" t="s">
        <v>53</v>
      </c>
      <c r="E30" s="271">
        <f>G30+H30+I30+L30+M30+N30+Q30+R30+S30+V30+W30+X30+AA30+AB30+AC30+AF30+AG30+AH30+AK30+AL30+AM30</f>
        <v>5</v>
      </c>
      <c r="F30" s="272">
        <f>K30+P30+U30+Z30+AE30+AJ30+AO30</f>
        <v>3</v>
      </c>
      <c r="G30" s="308">
        <v>5</v>
      </c>
      <c r="H30" s="309">
        <v>0</v>
      </c>
      <c r="I30" s="309">
        <v>0</v>
      </c>
      <c r="J30" s="309" t="s">
        <v>26</v>
      </c>
      <c r="K30" s="310">
        <v>3</v>
      </c>
      <c r="L30" s="309"/>
      <c r="M30" s="309"/>
      <c r="N30" s="309"/>
      <c r="O30" s="309"/>
      <c r="P30" s="311"/>
      <c r="Q30" s="308"/>
      <c r="R30" s="318"/>
      <c r="S30" s="318"/>
      <c r="T30" s="318"/>
      <c r="U30" s="312"/>
      <c r="V30" s="318"/>
      <c r="W30" s="318"/>
      <c r="X30" s="318"/>
      <c r="Y30" s="318"/>
      <c r="Z30" s="319"/>
      <c r="AA30" s="320"/>
      <c r="AB30" s="318"/>
      <c r="AC30" s="318"/>
      <c r="AD30" s="318"/>
      <c r="AE30" s="312"/>
      <c r="AF30" s="321"/>
      <c r="AG30" s="321"/>
      <c r="AH30" s="321"/>
      <c r="AI30" s="321"/>
      <c r="AJ30" s="313"/>
      <c r="AK30" s="322"/>
      <c r="AL30" s="321"/>
      <c r="AM30" s="321"/>
      <c r="AN30" s="321"/>
      <c r="AO30" s="316"/>
      <c r="AP30" s="282"/>
    </row>
    <row r="31" spans="1:50" x14ac:dyDescent="0.2">
      <c r="A31" s="267" t="s">
        <v>64</v>
      </c>
      <c r="B31" s="285" t="s">
        <v>260</v>
      </c>
      <c r="C31" s="269" t="s">
        <v>63</v>
      </c>
      <c r="D31" s="270"/>
      <c r="E31" s="271">
        <f>G31+H31+I31+L31+M31+N31+Q31+R31+S31+V31+W31+X31+AA31+AB31+AC31+AF31+AG31+AH31+AK31+AL31+AM31</f>
        <v>15</v>
      </c>
      <c r="F31" s="272">
        <f>K31+P31+U31+Z31+AE31+AJ31+AO31</f>
        <v>3</v>
      </c>
      <c r="G31" s="293">
        <v>5</v>
      </c>
      <c r="H31" s="294">
        <v>10</v>
      </c>
      <c r="I31" s="294">
        <v>0</v>
      </c>
      <c r="J31" s="294" t="s">
        <v>26</v>
      </c>
      <c r="K31" s="295">
        <v>3</v>
      </c>
      <c r="L31" s="294"/>
      <c r="M31" s="294"/>
      <c r="N31" s="294"/>
      <c r="O31" s="294"/>
      <c r="P31" s="296"/>
      <c r="Q31" s="293"/>
      <c r="R31" s="294"/>
      <c r="S31" s="294"/>
      <c r="T31" s="294"/>
      <c r="U31" s="297"/>
      <c r="V31" s="294"/>
      <c r="W31" s="294"/>
      <c r="X31" s="294"/>
      <c r="Y31" s="294"/>
      <c r="Z31" s="323"/>
      <c r="AA31" s="293"/>
      <c r="AB31" s="294"/>
      <c r="AC31" s="294"/>
      <c r="AD31" s="294"/>
      <c r="AE31" s="297"/>
      <c r="AF31" s="300"/>
      <c r="AG31" s="300"/>
      <c r="AH31" s="300"/>
      <c r="AI31" s="300"/>
      <c r="AJ31" s="298"/>
      <c r="AK31" s="299"/>
      <c r="AL31" s="300"/>
      <c r="AM31" s="300"/>
      <c r="AN31" s="300"/>
      <c r="AO31" s="301"/>
      <c r="AP31" s="284"/>
    </row>
    <row r="32" spans="1:50" x14ac:dyDescent="0.2">
      <c r="A32" s="267" t="s">
        <v>66</v>
      </c>
      <c r="B32" s="292" t="s">
        <v>222</v>
      </c>
      <c r="C32" s="269" t="s">
        <v>65</v>
      </c>
      <c r="D32" s="270"/>
      <c r="E32" s="271">
        <f>G32+H32+I32+L32+M32+N32+Q32+R32+S32+V32+W32+X32+AA32+AB32+AC32+AF32+AG32+AH32+AK32+AL32+AM32</f>
        <v>10</v>
      </c>
      <c r="F32" s="272">
        <f>K32+P32+U32+Z32+AE32+AJ32+AO32</f>
        <v>3</v>
      </c>
      <c r="G32" s="293"/>
      <c r="H32" s="294"/>
      <c r="I32" s="294"/>
      <c r="J32" s="294"/>
      <c r="K32" s="295"/>
      <c r="L32" s="294">
        <v>10</v>
      </c>
      <c r="M32" s="294">
        <v>0</v>
      </c>
      <c r="N32" s="294">
        <v>0</v>
      </c>
      <c r="O32" s="294" t="s">
        <v>26</v>
      </c>
      <c r="P32" s="296">
        <v>3</v>
      </c>
      <c r="Q32" s="293"/>
      <c r="R32" s="294"/>
      <c r="S32" s="294"/>
      <c r="T32" s="294"/>
      <c r="U32" s="297"/>
      <c r="V32" s="294"/>
      <c r="W32" s="294"/>
      <c r="X32" s="294"/>
      <c r="Y32" s="294"/>
      <c r="Z32" s="323"/>
      <c r="AA32" s="293"/>
      <c r="AB32" s="294"/>
      <c r="AC32" s="294"/>
      <c r="AD32" s="294"/>
      <c r="AE32" s="297"/>
      <c r="AF32" s="300"/>
      <c r="AG32" s="300"/>
      <c r="AH32" s="300"/>
      <c r="AI32" s="300"/>
      <c r="AJ32" s="298"/>
      <c r="AK32" s="299"/>
      <c r="AL32" s="300"/>
      <c r="AM32" s="300"/>
      <c r="AN32" s="300"/>
      <c r="AO32" s="301"/>
      <c r="AP32" s="284"/>
    </row>
    <row r="33" spans="1:43" s="179" customFormat="1" ht="13.5" thickBot="1" x14ac:dyDescent="0.25">
      <c r="A33" s="305" t="s">
        <v>70</v>
      </c>
      <c r="B33" s="324" t="s">
        <v>239</v>
      </c>
      <c r="C33" s="269" t="s">
        <v>67</v>
      </c>
      <c r="D33" s="270" t="s">
        <v>53</v>
      </c>
      <c r="E33" s="271">
        <f>G33+H33+I33+L33+M33+N33+Q33+R33+S33+V33+W33+X33+AA33+AB33+AC33+AF33+AG33+AH33+AK33+AL33+AM33</f>
        <v>5</v>
      </c>
      <c r="F33" s="272">
        <f>K33+P33+U33+Z33+AE33+AJ33+AO33</f>
        <v>3</v>
      </c>
      <c r="G33" s="325"/>
      <c r="H33" s="326"/>
      <c r="I33" s="326"/>
      <c r="J33" s="326"/>
      <c r="K33" s="327"/>
      <c r="L33" s="326">
        <v>5</v>
      </c>
      <c r="M33" s="326">
        <v>0</v>
      </c>
      <c r="N33" s="326">
        <v>0</v>
      </c>
      <c r="O33" s="326" t="s">
        <v>31</v>
      </c>
      <c r="P33" s="328">
        <v>3</v>
      </c>
      <c r="Q33" s="325"/>
      <c r="R33" s="326"/>
      <c r="S33" s="326"/>
      <c r="T33" s="326"/>
      <c r="U33" s="329"/>
      <c r="V33" s="326"/>
      <c r="W33" s="326"/>
      <c r="X33" s="326"/>
      <c r="Y33" s="326"/>
      <c r="Z33" s="330"/>
      <c r="AA33" s="325"/>
      <c r="AB33" s="326"/>
      <c r="AC33" s="326"/>
      <c r="AD33" s="326"/>
      <c r="AE33" s="329"/>
      <c r="AF33" s="331"/>
      <c r="AG33" s="331"/>
      <c r="AH33" s="331"/>
      <c r="AI33" s="331"/>
      <c r="AJ33" s="332"/>
      <c r="AK33" s="333"/>
      <c r="AL33" s="331"/>
      <c r="AM33" s="331"/>
      <c r="AN33" s="331"/>
      <c r="AO33" s="334"/>
      <c r="AP33" s="335"/>
      <c r="AQ33" s="180"/>
    </row>
    <row r="34" spans="1:43" ht="13.5" customHeight="1" thickBot="1" x14ac:dyDescent="0.25">
      <c r="A34" s="60" t="s">
        <v>68</v>
      </c>
      <c r="B34" s="198" t="s">
        <v>69</v>
      </c>
      <c r="C34" s="199"/>
      <c r="D34" s="60"/>
      <c r="E34" s="61">
        <f>E35+E50</f>
        <v>325</v>
      </c>
      <c r="F34" s="62">
        <f>F35+F50</f>
        <v>77</v>
      </c>
      <c r="G34" s="21">
        <f>G35+G50</f>
        <v>0</v>
      </c>
      <c r="H34" s="22">
        <f>H35+H50</f>
        <v>0</v>
      </c>
      <c r="I34" s="22">
        <f>I35+I50</f>
        <v>0</v>
      </c>
      <c r="J34" s="22"/>
      <c r="K34" s="23">
        <f>K35+K50</f>
        <v>0</v>
      </c>
      <c r="L34" s="22">
        <f>L50</f>
        <v>0</v>
      </c>
      <c r="M34" s="22">
        <f>M35+M50</f>
        <v>0</v>
      </c>
      <c r="N34" s="22">
        <f>N35+N50</f>
        <v>0</v>
      </c>
      <c r="O34" s="22"/>
      <c r="P34" s="22">
        <f>P35+P50</f>
        <v>0</v>
      </c>
      <c r="Q34" s="21">
        <f>Q35+Q50</f>
        <v>10</v>
      </c>
      <c r="R34" s="22">
        <f>R35+R50</f>
        <v>5</v>
      </c>
      <c r="S34" s="22">
        <f>S35+S50</f>
        <v>5</v>
      </c>
      <c r="T34" s="22"/>
      <c r="U34" s="23">
        <f>U35+U50</f>
        <v>6</v>
      </c>
      <c r="V34" s="22">
        <f>V35+V50</f>
        <v>30</v>
      </c>
      <c r="W34" s="22">
        <f>W35+W50</f>
        <v>30</v>
      </c>
      <c r="X34" s="22">
        <f>X35+X50</f>
        <v>10</v>
      </c>
      <c r="Y34" s="22"/>
      <c r="Z34" s="22">
        <f>Z35+Z50</f>
        <v>14</v>
      </c>
      <c r="AA34" s="21">
        <f>AA35+AA50</f>
        <v>55</v>
      </c>
      <c r="AB34" s="22">
        <f>AB35+AB50</f>
        <v>50</v>
      </c>
      <c r="AC34" s="22">
        <f>AC35+AC50</f>
        <v>10</v>
      </c>
      <c r="AD34" s="22"/>
      <c r="AE34" s="23">
        <f>AE35+AE50</f>
        <v>29</v>
      </c>
      <c r="AF34" s="22">
        <f>AF35+AF50</f>
        <v>30</v>
      </c>
      <c r="AG34" s="22">
        <f>AG35+AG50</f>
        <v>70</v>
      </c>
      <c r="AH34" s="22">
        <f>AH35+AH50</f>
        <v>20</v>
      </c>
      <c r="AI34" s="22"/>
      <c r="AJ34" s="22">
        <f>AJ35+AJ50</f>
        <v>28</v>
      </c>
      <c r="AK34" s="21">
        <f>SUM(AK35:AK49)</f>
        <v>0</v>
      </c>
      <c r="AL34" s="22">
        <f>SUM(AL35:AL49)</f>
        <v>0</v>
      </c>
      <c r="AM34" s="22">
        <f>SUM(AM35:AM49)</f>
        <v>0</v>
      </c>
      <c r="AN34" s="22"/>
      <c r="AO34" s="23">
        <f>SUM(AO35:AO49)</f>
        <v>0</v>
      </c>
      <c r="AP34" s="24"/>
    </row>
    <row r="35" spans="1:43" ht="13.5" thickBot="1" x14ac:dyDescent="0.25">
      <c r="A35" s="175"/>
      <c r="B35" s="200" t="s">
        <v>69</v>
      </c>
      <c r="C35" s="199"/>
      <c r="D35" s="60"/>
      <c r="E35" s="61">
        <f>SUM(E36:E49)</f>
        <v>205</v>
      </c>
      <c r="F35" s="61">
        <f>SUM(F36:F49)</f>
        <v>49</v>
      </c>
      <c r="G35" s="21">
        <f>SUM(G36:G49)</f>
        <v>0</v>
      </c>
      <c r="H35" s="22">
        <f>SUM(H37:H49)</f>
        <v>0</v>
      </c>
      <c r="I35" s="22">
        <f>SUM(I37:I49)</f>
        <v>0</v>
      </c>
      <c r="J35" s="22"/>
      <c r="K35" s="23">
        <f>SUM(K37:K49)</f>
        <v>0</v>
      </c>
      <c r="L35" s="22">
        <f>SUM(L37:L49)</f>
        <v>0</v>
      </c>
      <c r="M35" s="22">
        <f>SUM(M37:M49)</f>
        <v>0</v>
      </c>
      <c r="N35" s="22">
        <f>SUM(N37:N49)</f>
        <v>0</v>
      </c>
      <c r="O35" s="22"/>
      <c r="P35" s="22">
        <f>SUM(P37:P49)</f>
        <v>0</v>
      </c>
      <c r="Q35" s="21">
        <f t="shared" ref="Q35:AO35" si="3">SUM(Q36:Q49)</f>
        <v>10</v>
      </c>
      <c r="R35" s="22">
        <f t="shared" si="3"/>
        <v>5</v>
      </c>
      <c r="S35" s="22">
        <f t="shared" si="3"/>
        <v>5</v>
      </c>
      <c r="T35" s="22">
        <f t="shared" si="3"/>
        <v>0</v>
      </c>
      <c r="U35" s="23">
        <f t="shared" si="3"/>
        <v>6</v>
      </c>
      <c r="V35" s="21">
        <f t="shared" si="3"/>
        <v>30</v>
      </c>
      <c r="W35" s="22">
        <f t="shared" si="3"/>
        <v>30</v>
      </c>
      <c r="X35" s="22">
        <f t="shared" si="3"/>
        <v>10</v>
      </c>
      <c r="Y35" s="22">
        <f t="shared" si="3"/>
        <v>0</v>
      </c>
      <c r="Z35" s="23">
        <f t="shared" si="3"/>
        <v>14</v>
      </c>
      <c r="AA35" s="21">
        <f t="shared" si="3"/>
        <v>55</v>
      </c>
      <c r="AB35" s="22">
        <f t="shared" si="3"/>
        <v>50</v>
      </c>
      <c r="AC35" s="22">
        <f t="shared" si="3"/>
        <v>10</v>
      </c>
      <c r="AD35" s="22">
        <f t="shared" si="3"/>
        <v>0</v>
      </c>
      <c r="AE35" s="23">
        <f t="shared" si="3"/>
        <v>29</v>
      </c>
      <c r="AF35" s="21">
        <f t="shared" si="3"/>
        <v>0</v>
      </c>
      <c r="AG35" s="22">
        <f t="shared" si="3"/>
        <v>0</v>
      </c>
      <c r="AH35" s="22">
        <f t="shared" si="3"/>
        <v>0</v>
      </c>
      <c r="AI35" s="22">
        <f t="shared" si="3"/>
        <v>0</v>
      </c>
      <c r="AJ35" s="23">
        <f t="shared" si="3"/>
        <v>0</v>
      </c>
      <c r="AK35" s="21">
        <f t="shared" si="3"/>
        <v>0</v>
      </c>
      <c r="AL35" s="22">
        <f t="shared" si="3"/>
        <v>0</v>
      </c>
      <c r="AM35" s="22">
        <f t="shared" si="3"/>
        <v>0</v>
      </c>
      <c r="AN35" s="22">
        <f t="shared" si="3"/>
        <v>0</v>
      </c>
      <c r="AO35" s="23">
        <f t="shared" si="3"/>
        <v>0</v>
      </c>
      <c r="AP35" s="24"/>
    </row>
    <row r="36" spans="1:43" s="179" customFormat="1" x14ac:dyDescent="0.2">
      <c r="A36" s="267" t="s">
        <v>72</v>
      </c>
      <c r="B36" s="283" t="s">
        <v>223</v>
      </c>
      <c r="C36" s="269" t="s">
        <v>253</v>
      </c>
      <c r="D36" s="270" t="s">
        <v>30</v>
      </c>
      <c r="E36" s="271">
        <f t="shared" ref="E36:E49" si="4">G36+H36+I36+L36+M36+N36+Q36+R36+S36+V36+W36+X36+AA36+AB36+AC36+AF36+AG36+AH36+AK36+AL36+AM36</f>
        <v>15</v>
      </c>
      <c r="F36" s="272">
        <f t="shared" ref="F36:F49" si="5">K36+P36+U36+Z36+AE36+AJ36+AO36</f>
        <v>3</v>
      </c>
      <c r="G36" s="273"/>
      <c r="H36" s="274"/>
      <c r="I36" s="274"/>
      <c r="J36" s="274"/>
      <c r="K36" s="275"/>
      <c r="L36" s="274"/>
      <c r="M36" s="274"/>
      <c r="N36" s="274"/>
      <c r="O36" s="274"/>
      <c r="P36" s="276"/>
      <c r="Q36" s="273"/>
      <c r="R36" s="274"/>
      <c r="S36" s="274"/>
      <c r="T36" s="274"/>
      <c r="U36" s="275"/>
      <c r="V36" s="274">
        <v>5</v>
      </c>
      <c r="W36" s="274">
        <v>0</v>
      </c>
      <c r="X36" s="274">
        <v>10</v>
      </c>
      <c r="Y36" s="274" t="s">
        <v>31</v>
      </c>
      <c r="Z36" s="276">
        <v>3</v>
      </c>
      <c r="AA36" s="273"/>
      <c r="AB36" s="274"/>
      <c r="AC36" s="274"/>
      <c r="AD36" s="274"/>
      <c r="AE36" s="277"/>
      <c r="AF36" s="274"/>
      <c r="AG36" s="274"/>
      <c r="AH36" s="274"/>
      <c r="AI36" s="274"/>
      <c r="AJ36" s="278"/>
      <c r="AK36" s="279"/>
      <c r="AL36" s="280"/>
      <c r="AM36" s="280"/>
      <c r="AN36" s="280"/>
      <c r="AO36" s="281"/>
      <c r="AP36" s="284"/>
    </row>
    <row r="37" spans="1:43" s="179" customFormat="1" x14ac:dyDescent="0.2">
      <c r="A37" s="267" t="s">
        <v>74</v>
      </c>
      <c r="B37" s="285" t="s">
        <v>254</v>
      </c>
      <c r="C37" s="269" t="s">
        <v>270</v>
      </c>
      <c r="D37" s="336"/>
      <c r="E37" s="271">
        <f t="shared" si="4"/>
        <v>10</v>
      </c>
      <c r="F37" s="272">
        <f t="shared" si="5"/>
        <v>3</v>
      </c>
      <c r="G37" s="273"/>
      <c r="H37" s="274"/>
      <c r="I37" s="274"/>
      <c r="J37" s="274"/>
      <c r="K37" s="277"/>
      <c r="L37" s="337"/>
      <c r="M37" s="337"/>
      <c r="N37" s="337"/>
      <c r="O37" s="337"/>
      <c r="P37" s="338"/>
      <c r="Q37" s="273"/>
      <c r="R37" s="274"/>
      <c r="S37" s="274"/>
      <c r="T37" s="274"/>
      <c r="U37" s="275"/>
      <c r="V37" s="273"/>
      <c r="W37" s="274"/>
      <c r="X37" s="274"/>
      <c r="Y37" s="274"/>
      <c r="Z37" s="275"/>
      <c r="AA37" s="273">
        <v>5</v>
      </c>
      <c r="AB37" s="274">
        <v>5</v>
      </c>
      <c r="AC37" s="274">
        <v>0</v>
      </c>
      <c r="AD37" s="274" t="s">
        <v>26</v>
      </c>
      <c r="AE37" s="275">
        <v>3</v>
      </c>
      <c r="AF37" s="337"/>
      <c r="AG37" s="337"/>
      <c r="AH37" s="337"/>
      <c r="AI37" s="337"/>
      <c r="AJ37" s="338"/>
      <c r="AK37" s="339"/>
      <c r="AL37" s="337"/>
      <c r="AM37" s="337"/>
      <c r="AN37" s="337"/>
      <c r="AO37" s="282"/>
      <c r="AP37" s="340"/>
    </row>
    <row r="38" spans="1:43" s="179" customFormat="1" x14ac:dyDescent="0.2">
      <c r="A38" s="267" t="s">
        <v>76</v>
      </c>
      <c r="B38" s="285" t="s">
        <v>224</v>
      </c>
      <c r="C38" s="269" t="s">
        <v>73</v>
      </c>
      <c r="D38" s="341"/>
      <c r="E38" s="271">
        <f t="shared" si="4"/>
        <v>15</v>
      </c>
      <c r="F38" s="272">
        <f t="shared" si="5"/>
        <v>3</v>
      </c>
      <c r="G38" s="273"/>
      <c r="H38" s="274"/>
      <c r="I38" s="274"/>
      <c r="J38" s="274"/>
      <c r="K38" s="277"/>
      <c r="L38" s="274"/>
      <c r="M38" s="274"/>
      <c r="N38" s="274"/>
      <c r="O38" s="274"/>
      <c r="P38" s="276"/>
      <c r="Q38" s="273"/>
      <c r="R38" s="274"/>
      <c r="S38" s="274"/>
      <c r="T38" s="274"/>
      <c r="U38" s="275"/>
      <c r="V38" s="273">
        <v>5</v>
      </c>
      <c r="W38" s="274">
        <v>10</v>
      </c>
      <c r="X38" s="274">
        <v>0</v>
      </c>
      <c r="Y38" s="274" t="s">
        <v>31</v>
      </c>
      <c r="Z38" s="275">
        <v>3</v>
      </c>
      <c r="AA38" s="273"/>
      <c r="AB38" s="274"/>
      <c r="AC38" s="274"/>
      <c r="AD38" s="274"/>
      <c r="AE38" s="275"/>
      <c r="AF38" s="274"/>
      <c r="AG38" s="274"/>
      <c r="AH38" s="274"/>
      <c r="AI38" s="274"/>
      <c r="AJ38" s="272"/>
      <c r="AK38" s="273"/>
      <c r="AL38" s="274"/>
      <c r="AM38" s="274"/>
      <c r="AN38" s="274"/>
      <c r="AO38" s="277"/>
      <c r="AP38" s="291"/>
    </row>
    <row r="39" spans="1:43" s="179" customFormat="1" x14ac:dyDescent="0.2">
      <c r="A39" s="267" t="s">
        <v>78</v>
      </c>
      <c r="B39" s="285" t="s">
        <v>225</v>
      </c>
      <c r="C39" s="269" t="s">
        <v>75</v>
      </c>
      <c r="D39" s="270" t="s">
        <v>30</v>
      </c>
      <c r="E39" s="271">
        <f t="shared" si="4"/>
        <v>10</v>
      </c>
      <c r="F39" s="272">
        <f t="shared" si="5"/>
        <v>3</v>
      </c>
      <c r="G39" s="273"/>
      <c r="H39" s="274"/>
      <c r="I39" s="274"/>
      <c r="J39" s="274"/>
      <c r="K39" s="277"/>
      <c r="L39" s="274"/>
      <c r="M39" s="274"/>
      <c r="N39" s="274"/>
      <c r="O39" s="274"/>
      <c r="P39" s="272"/>
      <c r="Q39" s="273"/>
      <c r="R39" s="274"/>
      <c r="S39" s="274"/>
      <c r="T39" s="274"/>
      <c r="U39" s="275"/>
      <c r="V39" s="273"/>
      <c r="W39" s="274"/>
      <c r="X39" s="274"/>
      <c r="Y39" s="274"/>
      <c r="Z39" s="275"/>
      <c r="AA39" s="273">
        <v>0</v>
      </c>
      <c r="AB39" s="274">
        <v>10</v>
      </c>
      <c r="AC39" s="274">
        <v>0</v>
      </c>
      <c r="AD39" s="274" t="s">
        <v>31</v>
      </c>
      <c r="AE39" s="275">
        <v>3</v>
      </c>
      <c r="AF39" s="274"/>
      <c r="AG39" s="274"/>
      <c r="AH39" s="274"/>
      <c r="AI39" s="274"/>
      <c r="AJ39" s="272"/>
      <c r="AK39" s="273"/>
      <c r="AL39" s="274"/>
      <c r="AM39" s="274"/>
      <c r="AN39" s="274"/>
      <c r="AO39" s="277"/>
      <c r="AP39" s="291"/>
    </row>
    <row r="40" spans="1:43" s="179" customFormat="1" x14ac:dyDescent="0.2">
      <c r="A40" s="267" t="s">
        <v>80</v>
      </c>
      <c r="B40" s="285" t="s">
        <v>226</v>
      </c>
      <c r="C40" s="269" t="s">
        <v>77</v>
      </c>
      <c r="D40" s="270" t="s">
        <v>30</v>
      </c>
      <c r="E40" s="271">
        <f t="shared" si="4"/>
        <v>20</v>
      </c>
      <c r="F40" s="272">
        <f t="shared" si="5"/>
        <v>5</v>
      </c>
      <c r="G40" s="273"/>
      <c r="H40" s="274"/>
      <c r="I40" s="274"/>
      <c r="J40" s="274"/>
      <c r="K40" s="277"/>
      <c r="L40" s="274"/>
      <c r="M40" s="274"/>
      <c r="N40" s="274"/>
      <c r="O40" s="274"/>
      <c r="P40" s="276"/>
      <c r="Q40" s="273"/>
      <c r="R40" s="274"/>
      <c r="S40" s="274"/>
      <c r="T40" s="274"/>
      <c r="U40" s="275"/>
      <c r="V40" s="273"/>
      <c r="W40" s="274"/>
      <c r="X40" s="274"/>
      <c r="Y40" s="274"/>
      <c r="Z40" s="275"/>
      <c r="AA40" s="273">
        <v>10</v>
      </c>
      <c r="AB40" s="274">
        <v>0</v>
      </c>
      <c r="AC40" s="274">
        <v>10</v>
      </c>
      <c r="AD40" s="274" t="s">
        <v>31</v>
      </c>
      <c r="AE40" s="275">
        <v>5</v>
      </c>
      <c r="AF40" s="274"/>
      <c r="AG40" s="274"/>
      <c r="AH40" s="274"/>
      <c r="AI40" s="274"/>
      <c r="AJ40" s="272"/>
      <c r="AK40" s="273"/>
      <c r="AL40" s="274"/>
      <c r="AM40" s="274"/>
      <c r="AN40" s="274"/>
      <c r="AO40" s="277"/>
      <c r="AP40" s="335"/>
    </row>
    <row r="41" spans="1:43" s="179" customFormat="1" x14ac:dyDescent="0.2">
      <c r="A41" s="267" t="s">
        <v>82</v>
      </c>
      <c r="B41" s="285" t="s">
        <v>227</v>
      </c>
      <c r="C41" s="269" t="s">
        <v>79</v>
      </c>
      <c r="D41" s="341" t="s">
        <v>30</v>
      </c>
      <c r="E41" s="271">
        <f t="shared" si="4"/>
        <v>10</v>
      </c>
      <c r="F41" s="272">
        <f t="shared" si="5"/>
        <v>3</v>
      </c>
      <c r="G41" s="320"/>
      <c r="H41" s="318"/>
      <c r="I41" s="309"/>
      <c r="J41" s="309"/>
      <c r="K41" s="312"/>
      <c r="L41" s="309"/>
      <c r="M41" s="309"/>
      <c r="N41" s="309"/>
      <c r="O41" s="309"/>
      <c r="P41" s="319"/>
      <c r="Q41" s="308"/>
      <c r="R41" s="309"/>
      <c r="S41" s="309"/>
      <c r="T41" s="309"/>
      <c r="U41" s="310"/>
      <c r="V41" s="308"/>
      <c r="W41" s="309"/>
      <c r="X41" s="309"/>
      <c r="Y41" s="309"/>
      <c r="Z41" s="310"/>
      <c r="AA41" s="308">
        <v>5</v>
      </c>
      <c r="AB41" s="309">
        <v>5</v>
      </c>
      <c r="AC41" s="309">
        <v>0</v>
      </c>
      <c r="AD41" s="309" t="s">
        <v>26</v>
      </c>
      <c r="AE41" s="310">
        <v>3</v>
      </c>
      <c r="AF41" s="309"/>
      <c r="AG41" s="309"/>
      <c r="AH41" s="309"/>
      <c r="AI41" s="309"/>
      <c r="AJ41" s="319"/>
      <c r="AK41" s="308"/>
      <c r="AL41" s="309"/>
      <c r="AM41" s="309"/>
      <c r="AN41" s="309"/>
      <c r="AO41" s="312"/>
      <c r="AP41" s="291"/>
    </row>
    <row r="42" spans="1:43" s="179" customFormat="1" x14ac:dyDescent="0.2">
      <c r="A42" s="267" t="s">
        <v>85</v>
      </c>
      <c r="B42" s="285" t="s">
        <v>228</v>
      </c>
      <c r="C42" s="269" t="s">
        <v>81</v>
      </c>
      <c r="D42" s="270" t="s">
        <v>30</v>
      </c>
      <c r="E42" s="271">
        <f t="shared" si="4"/>
        <v>15</v>
      </c>
      <c r="F42" s="272">
        <f t="shared" si="5"/>
        <v>4</v>
      </c>
      <c r="G42" s="342"/>
      <c r="H42" s="343"/>
      <c r="I42" s="294"/>
      <c r="J42" s="294"/>
      <c r="K42" s="297"/>
      <c r="L42" s="294"/>
      <c r="M42" s="294"/>
      <c r="N42" s="294"/>
      <c r="O42" s="294"/>
      <c r="P42" s="323"/>
      <c r="Q42" s="293"/>
      <c r="R42" s="294"/>
      <c r="S42" s="294"/>
      <c r="T42" s="294"/>
      <c r="U42" s="295"/>
      <c r="V42" s="293"/>
      <c r="W42" s="294"/>
      <c r="X42" s="294"/>
      <c r="Y42" s="294"/>
      <c r="Z42" s="295"/>
      <c r="AA42" s="293">
        <v>10</v>
      </c>
      <c r="AB42" s="294">
        <v>5</v>
      </c>
      <c r="AC42" s="294">
        <v>0</v>
      </c>
      <c r="AD42" s="294" t="s">
        <v>26</v>
      </c>
      <c r="AE42" s="295">
        <v>4</v>
      </c>
      <c r="AF42" s="294"/>
      <c r="AG42" s="294"/>
      <c r="AH42" s="294"/>
      <c r="AI42" s="294"/>
      <c r="AJ42" s="323"/>
      <c r="AK42" s="293"/>
      <c r="AL42" s="294"/>
      <c r="AM42" s="294"/>
      <c r="AN42" s="294"/>
      <c r="AO42" s="297"/>
      <c r="AP42" s="284"/>
    </row>
    <row r="43" spans="1:43" s="179" customFormat="1" x14ac:dyDescent="0.2">
      <c r="A43" s="267" t="s">
        <v>196</v>
      </c>
      <c r="B43" s="285" t="s">
        <v>264</v>
      </c>
      <c r="C43" s="269" t="s">
        <v>84</v>
      </c>
      <c r="D43" s="270" t="s">
        <v>30</v>
      </c>
      <c r="E43" s="271">
        <f t="shared" si="4"/>
        <v>10</v>
      </c>
      <c r="F43" s="272">
        <f t="shared" si="5"/>
        <v>3</v>
      </c>
      <c r="G43" s="342"/>
      <c r="H43" s="343"/>
      <c r="I43" s="294"/>
      <c r="J43" s="294"/>
      <c r="K43" s="297"/>
      <c r="L43" s="294"/>
      <c r="M43" s="294"/>
      <c r="N43" s="294"/>
      <c r="O43" s="294"/>
      <c r="P43" s="323"/>
      <c r="Q43" s="293"/>
      <c r="R43" s="294"/>
      <c r="S43" s="294"/>
      <c r="T43" s="294"/>
      <c r="U43" s="295"/>
      <c r="V43" s="293"/>
      <c r="W43" s="294"/>
      <c r="X43" s="294"/>
      <c r="Y43" s="294"/>
      <c r="Z43" s="295"/>
      <c r="AA43" s="293">
        <v>5</v>
      </c>
      <c r="AB43" s="294">
        <v>5</v>
      </c>
      <c r="AC43" s="294">
        <v>0</v>
      </c>
      <c r="AD43" s="294" t="s">
        <v>26</v>
      </c>
      <c r="AE43" s="295">
        <v>3</v>
      </c>
      <c r="AF43" s="294"/>
      <c r="AG43" s="294"/>
      <c r="AH43" s="294"/>
      <c r="AI43" s="294"/>
      <c r="AJ43" s="323"/>
      <c r="AK43" s="293"/>
      <c r="AL43" s="294"/>
      <c r="AM43" s="294"/>
      <c r="AN43" s="294"/>
      <c r="AO43" s="297"/>
      <c r="AP43" s="284" t="s">
        <v>48</v>
      </c>
    </row>
    <row r="44" spans="1:43" s="179" customFormat="1" x14ac:dyDescent="0.2">
      <c r="A44" s="267" t="s">
        <v>88</v>
      </c>
      <c r="B44" s="285" t="s">
        <v>229</v>
      </c>
      <c r="C44" s="269" t="s">
        <v>86</v>
      </c>
      <c r="D44" s="270" t="s">
        <v>30</v>
      </c>
      <c r="E44" s="271">
        <f t="shared" si="4"/>
        <v>20</v>
      </c>
      <c r="F44" s="272">
        <f t="shared" si="5"/>
        <v>4</v>
      </c>
      <c r="G44" s="342"/>
      <c r="H44" s="343"/>
      <c r="I44" s="294"/>
      <c r="J44" s="294"/>
      <c r="K44" s="297"/>
      <c r="L44" s="294"/>
      <c r="M44" s="294"/>
      <c r="N44" s="294"/>
      <c r="O44" s="294"/>
      <c r="P44" s="323"/>
      <c r="Q44" s="293"/>
      <c r="R44" s="294"/>
      <c r="S44" s="294"/>
      <c r="T44" s="294"/>
      <c r="U44" s="295"/>
      <c r="V44" s="293">
        <v>10</v>
      </c>
      <c r="W44" s="294">
        <v>10</v>
      </c>
      <c r="X44" s="294">
        <v>0</v>
      </c>
      <c r="Y44" s="294" t="s">
        <v>31</v>
      </c>
      <c r="Z44" s="295">
        <v>4</v>
      </c>
      <c r="AA44" s="293"/>
      <c r="AB44" s="294"/>
      <c r="AC44" s="294"/>
      <c r="AD44" s="294"/>
      <c r="AE44" s="295"/>
      <c r="AF44" s="294"/>
      <c r="AG44" s="294"/>
      <c r="AH44" s="294"/>
      <c r="AI44" s="294"/>
      <c r="AJ44" s="323"/>
      <c r="AK44" s="293"/>
      <c r="AL44" s="294"/>
      <c r="AM44" s="294"/>
      <c r="AN44" s="294"/>
      <c r="AO44" s="297"/>
      <c r="AP44" s="284"/>
    </row>
    <row r="45" spans="1:43" s="179" customFormat="1" x14ac:dyDescent="0.2">
      <c r="A45" s="267" t="s">
        <v>197</v>
      </c>
      <c r="B45" s="285" t="s">
        <v>265</v>
      </c>
      <c r="C45" s="269" t="s">
        <v>90</v>
      </c>
      <c r="D45" s="270" t="s">
        <v>30</v>
      </c>
      <c r="E45" s="271">
        <f t="shared" si="4"/>
        <v>20</v>
      </c>
      <c r="F45" s="272">
        <f t="shared" si="5"/>
        <v>4</v>
      </c>
      <c r="G45" s="344"/>
      <c r="H45" s="345"/>
      <c r="I45" s="274"/>
      <c r="J45" s="274"/>
      <c r="K45" s="277"/>
      <c r="L45" s="274"/>
      <c r="M45" s="274"/>
      <c r="N45" s="274"/>
      <c r="O45" s="274"/>
      <c r="P45" s="272"/>
      <c r="Q45" s="273"/>
      <c r="R45" s="274"/>
      <c r="S45" s="274"/>
      <c r="T45" s="274"/>
      <c r="U45" s="275"/>
      <c r="V45" s="273"/>
      <c r="W45" s="274"/>
      <c r="X45" s="274"/>
      <c r="Y45" s="274"/>
      <c r="Z45" s="275"/>
      <c r="AA45" s="273">
        <v>10</v>
      </c>
      <c r="AB45" s="274">
        <v>10</v>
      </c>
      <c r="AC45" s="274">
        <v>0</v>
      </c>
      <c r="AD45" s="274" t="s">
        <v>31</v>
      </c>
      <c r="AE45" s="275">
        <v>4</v>
      </c>
      <c r="AF45" s="274"/>
      <c r="AG45" s="274"/>
      <c r="AH45" s="274"/>
      <c r="AI45" s="274"/>
      <c r="AJ45" s="272"/>
      <c r="AK45" s="273"/>
      <c r="AL45" s="274"/>
      <c r="AM45" s="274"/>
      <c r="AN45" s="274"/>
      <c r="AO45" s="277"/>
      <c r="AP45" s="282"/>
    </row>
    <row r="46" spans="1:43" s="179" customFormat="1" x14ac:dyDescent="0.2">
      <c r="A46" s="267" t="s">
        <v>92</v>
      </c>
      <c r="B46" s="285" t="s">
        <v>230</v>
      </c>
      <c r="C46" s="269" t="s">
        <v>91</v>
      </c>
      <c r="D46" s="336" t="s">
        <v>30</v>
      </c>
      <c r="E46" s="271">
        <f t="shared" si="4"/>
        <v>20</v>
      </c>
      <c r="F46" s="272">
        <f t="shared" si="5"/>
        <v>4</v>
      </c>
      <c r="G46" s="342"/>
      <c r="H46" s="343"/>
      <c r="I46" s="294"/>
      <c r="J46" s="294"/>
      <c r="K46" s="297"/>
      <c r="L46" s="294"/>
      <c r="M46" s="294"/>
      <c r="N46" s="346"/>
      <c r="O46" s="294"/>
      <c r="P46" s="323"/>
      <c r="Q46" s="293"/>
      <c r="R46" s="294"/>
      <c r="S46" s="294"/>
      <c r="T46" s="294"/>
      <c r="U46" s="295"/>
      <c r="V46" s="293">
        <v>10</v>
      </c>
      <c r="W46" s="294">
        <v>10</v>
      </c>
      <c r="X46" s="294">
        <v>0</v>
      </c>
      <c r="Y46" s="294" t="s">
        <v>26</v>
      </c>
      <c r="Z46" s="295">
        <v>4</v>
      </c>
      <c r="AA46" s="293"/>
      <c r="AB46" s="294"/>
      <c r="AC46" s="294"/>
      <c r="AD46" s="294"/>
      <c r="AE46" s="295"/>
      <c r="AF46" s="294"/>
      <c r="AG46" s="294"/>
      <c r="AH46" s="294"/>
      <c r="AI46" s="294"/>
      <c r="AJ46" s="323"/>
      <c r="AK46" s="293"/>
      <c r="AL46" s="294"/>
      <c r="AM46" s="294"/>
      <c r="AN46" s="294"/>
      <c r="AO46" s="297"/>
      <c r="AP46" s="284"/>
    </row>
    <row r="47" spans="1:43" s="179" customFormat="1" x14ac:dyDescent="0.2">
      <c r="A47" s="267" t="s">
        <v>97</v>
      </c>
      <c r="B47" s="285" t="s">
        <v>259</v>
      </c>
      <c r="C47" s="269" t="s">
        <v>169</v>
      </c>
      <c r="D47" s="347"/>
      <c r="E47" s="271">
        <f t="shared" si="4"/>
        <v>10</v>
      </c>
      <c r="F47" s="272">
        <f t="shared" si="5"/>
        <v>3</v>
      </c>
      <c r="G47" s="320"/>
      <c r="H47" s="348"/>
      <c r="I47" s="294"/>
      <c r="J47" s="294"/>
      <c r="K47" s="297"/>
      <c r="L47" s="294"/>
      <c r="M47" s="294"/>
      <c r="N47" s="294"/>
      <c r="O47" s="294"/>
      <c r="P47" s="323"/>
      <c r="Q47" s="293">
        <v>5</v>
      </c>
      <c r="R47" s="294">
        <v>5</v>
      </c>
      <c r="S47" s="294">
        <v>0</v>
      </c>
      <c r="T47" s="294" t="s">
        <v>31</v>
      </c>
      <c r="U47" s="295">
        <v>3</v>
      </c>
      <c r="V47" s="293"/>
      <c r="W47" s="294"/>
      <c r="X47" s="294"/>
      <c r="Y47" s="294"/>
      <c r="Z47" s="295"/>
      <c r="AA47" s="293"/>
      <c r="AB47" s="294"/>
      <c r="AC47" s="294"/>
      <c r="AD47" s="294"/>
      <c r="AE47" s="295"/>
      <c r="AF47" s="294"/>
      <c r="AG47" s="294"/>
      <c r="AH47" s="294"/>
      <c r="AI47" s="294"/>
      <c r="AJ47" s="323"/>
      <c r="AK47" s="293"/>
      <c r="AL47" s="294"/>
      <c r="AM47" s="294"/>
      <c r="AN47" s="294"/>
      <c r="AO47" s="297"/>
      <c r="AP47" s="284"/>
      <c r="AQ47" s="180"/>
    </row>
    <row r="48" spans="1:43" s="179" customFormat="1" x14ac:dyDescent="0.2">
      <c r="A48" s="267" t="s">
        <v>99</v>
      </c>
      <c r="B48" s="285" t="s">
        <v>255</v>
      </c>
      <c r="C48" s="269" t="s">
        <v>93</v>
      </c>
      <c r="D48" s="341" t="s">
        <v>30</v>
      </c>
      <c r="E48" s="271">
        <f t="shared" si="4"/>
        <v>10</v>
      </c>
      <c r="F48" s="272">
        <f t="shared" si="5"/>
        <v>3</v>
      </c>
      <c r="G48" s="273"/>
      <c r="H48" s="274"/>
      <c r="I48" s="274"/>
      <c r="J48" s="274"/>
      <c r="K48" s="275"/>
      <c r="L48" s="274"/>
      <c r="M48" s="274"/>
      <c r="N48" s="274"/>
      <c r="O48" s="274"/>
      <c r="P48" s="272"/>
      <c r="Q48" s="273">
        <v>5</v>
      </c>
      <c r="R48" s="274">
        <v>0</v>
      </c>
      <c r="S48" s="274">
        <v>5</v>
      </c>
      <c r="T48" s="274" t="s">
        <v>31</v>
      </c>
      <c r="U48" s="275">
        <v>3</v>
      </c>
      <c r="V48" s="273"/>
      <c r="W48" s="274"/>
      <c r="X48" s="274"/>
      <c r="Y48" s="274"/>
      <c r="Z48" s="275"/>
      <c r="AA48" s="273"/>
      <c r="AB48" s="274"/>
      <c r="AC48" s="274"/>
      <c r="AD48" s="274"/>
      <c r="AE48" s="275"/>
      <c r="AF48" s="274"/>
      <c r="AG48" s="274"/>
      <c r="AH48" s="274"/>
      <c r="AI48" s="274"/>
      <c r="AJ48" s="272"/>
      <c r="AK48" s="273"/>
      <c r="AL48" s="274"/>
      <c r="AM48" s="274"/>
      <c r="AN48" s="274"/>
      <c r="AO48" s="277"/>
      <c r="AP48" s="282"/>
    </row>
    <row r="49" spans="1:43" s="179" customFormat="1" ht="13.5" thickBot="1" x14ac:dyDescent="0.25">
      <c r="A49" s="305" t="s">
        <v>198</v>
      </c>
      <c r="B49" s="285" t="s">
        <v>231</v>
      </c>
      <c r="C49" s="269" t="s">
        <v>94</v>
      </c>
      <c r="D49" s="336"/>
      <c r="E49" s="271">
        <f t="shared" si="4"/>
        <v>20</v>
      </c>
      <c r="F49" s="272">
        <f t="shared" si="5"/>
        <v>4</v>
      </c>
      <c r="G49" s="320"/>
      <c r="H49" s="318"/>
      <c r="I49" s="309"/>
      <c r="J49" s="309"/>
      <c r="K49" s="312"/>
      <c r="L49" s="309"/>
      <c r="M49" s="309"/>
      <c r="N49" s="309"/>
      <c r="O49" s="309"/>
      <c r="P49" s="319"/>
      <c r="Q49" s="308"/>
      <c r="R49" s="309"/>
      <c r="S49" s="309"/>
      <c r="T49" s="309"/>
      <c r="U49" s="310"/>
      <c r="V49" s="308"/>
      <c r="W49" s="309"/>
      <c r="X49" s="309"/>
      <c r="Y49" s="309"/>
      <c r="Z49" s="310"/>
      <c r="AA49" s="308">
        <v>10</v>
      </c>
      <c r="AB49" s="309">
        <v>10</v>
      </c>
      <c r="AC49" s="309">
        <v>0</v>
      </c>
      <c r="AD49" s="309" t="s">
        <v>31</v>
      </c>
      <c r="AE49" s="310">
        <v>4</v>
      </c>
      <c r="AF49" s="309"/>
      <c r="AG49" s="309"/>
      <c r="AH49" s="309"/>
      <c r="AI49" s="309"/>
      <c r="AJ49" s="319"/>
      <c r="AK49" s="308"/>
      <c r="AL49" s="309"/>
      <c r="AM49" s="309"/>
      <c r="AN49" s="309"/>
      <c r="AO49" s="312"/>
      <c r="AP49" s="317"/>
    </row>
    <row r="50" spans="1:43" ht="13.5" thickBot="1" x14ac:dyDescent="0.25">
      <c r="A50" s="16" t="s">
        <v>95</v>
      </c>
      <c r="B50" s="196" t="s">
        <v>96</v>
      </c>
      <c r="C50" s="197"/>
      <c r="D50" s="18"/>
      <c r="E50" s="19">
        <f t="shared" ref="E50:AO50" si="6">SUM(E51:E57)</f>
        <v>120</v>
      </c>
      <c r="F50" s="20">
        <f t="shared" si="6"/>
        <v>28</v>
      </c>
      <c r="G50" s="21">
        <f t="shared" si="6"/>
        <v>0</v>
      </c>
      <c r="H50" s="22">
        <f t="shared" si="6"/>
        <v>0</v>
      </c>
      <c r="I50" s="22">
        <f t="shared" si="6"/>
        <v>0</v>
      </c>
      <c r="J50" s="22">
        <f t="shared" si="6"/>
        <v>0</v>
      </c>
      <c r="K50" s="23">
        <f t="shared" si="6"/>
        <v>0</v>
      </c>
      <c r="L50" s="22">
        <f t="shared" si="6"/>
        <v>0</v>
      </c>
      <c r="M50" s="22">
        <f t="shared" si="6"/>
        <v>0</v>
      </c>
      <c r="N50" s="22">
        <f t="shared" si="6"/>
        <v>0</v>
      </c>
      <c r="O50" s="22">
        <f t="shared" si="6"/>
        <v>0</v>
      </c>
      <c r="P50" s="22">
        <f t="shared" si="6"/>
        <v>0</v>
      </c>
      <c r="Q50" s="21">
        <f t="shared" si="6"/>
        <v>0</v>
      </c>
      <c r="R50" s="22">
        <f t="shared" si="6"/>
        <v>0</v>
      </c>
      <c r="S50" s="22">
        <f t="shared" si="6"/>
        <v>0</v>
      </c>
      <c r="T50" s="22">
        <f t="shared" si="6"/>
        <v>0</v>
      </c>
      <c r="U50" s="23">
        <f t="shared" si="6"/>
        <v>0</v>
      </c>
      <c r="V50" s="22">
        <f t="shared" si="6"/>
        <v>0</v>
      </c>
      <c r="W50" s="22">
        <f t="shared" si="6"/>
        <v>0</v>
      </c>
      <c r="X50" s="22">
        <f t="shared" si="6"/>
        <v>0</v>
      </c>
      <c r="Y50" s="22">
        <f t="shared" si="6"/>
        <v>0</v>
      </c>
      <c r="Z50" s="22">
        <f t="shared" si="6"/>
        <v>0</v>
      </c>
      <c r="AA50" s="21">
        <f t="shared" si="6"/>
        <v>0</v>
      </c>
      <c r="AB50" s="22">
        <f t="shared" si="6"/>
        <v>0</v>
      </c>
      <c r="AC50" s="22">
        <f t="shared" si="6"/>
        <v>0</v>
      </c>
      <c r="AD50" s="22">
        <f t="shared" si="6"/>
        <v>0</v>
      </c>
      <c r="AE50" s="23">
        <f t="shared" si="6"/>
        <v>0</v>
      </c>
      <c r="AF50" s="22">
        <f t="shared" si="6"/>
        <v>30</v>
      </c>
      <c r="AG50" s="22">
        <f t="shared" si="6"/>
        <v>70</v>
      </c>
      <c r="AH50" s="22">
        <f t="shared" si="6"/>
        <v>20</v>
      </c>
      <c r="AI50" s="22">
        <f t="shared" si="6"/>
        <v>0</v>
      </c>
      <c r="AJ50" s="22">
        <f t="shared" si="6"/>
        <v>28</v>
      </c>
      <c r="AK50" s="21">
        <f t="shared" si="6"/>
        <v>0</v>
      </c>
      <c r="AL50" s="22">
        <f t="shared" si="6"/>
        <v>0</v>
      </c>
      <c r="AM50" s="22">
        <f t="shared" si="6"/>
        <v>0</v>
      </c>
      <c r="AN50" s="22">
        <f t="shared" si="6"/>
        <v>0</v>
      </c>
      <c r="AO50" s="23">
        <f t="shared" si="6"/>
        <v>0</v>
      </c>
      <c r="AP50" s="24"/>
    </row>
    <row r="51" spans="1:43" x14ac:dyDescent="0.2">
      <c r="A51" s="267" t="s">
        <v>102</v>
      </c>
      <c r="B51" s="349" t="s">
        <v>232</v>
      </c>
      <c r="C51" s="269" t="s">
        <v>98</v>
      </c>
      <c r="D51" s="270" t="s">
        <v>30</v>
      </c>
      <c r="E51" s="271">
        <f t="shared" ref="E51:E57" si="7">G51+H51+I51+L51+M51+N51+Q51+R51+S51+V51+W51+X51+AA51+AB51+AC51+AF51+AG51+AH51+AK51+AL51+AM51</f>
        <v>20</v>
      </c>
      <c r="F51" s="272">
        <f t="shared" ref="F51:F57" si="8">K51+P51+U51+Z51+AE51+AJ51+AO51</f>
        <v>4</v>
      </c>
      <c r="G51" s="344"/>
      <c r="H51" s="345"/>
      <c r="I51" s="274"/>
      <c r="J51" s="274"/>
      <c r="K51" s="277"/>
      <c r="L51" s="274"/>
      <c r="M51" s="274"/>
      <c r="N51" s="274"/>
      <c r="O51" s="274"/>
      <c r="P51" s="272"/>
      <c r="Q51" s="273"/>
      <c r="R51" s="274"/>
      <c r="S51" s="274"/>
      <c r="T51" s="274"/>
      <c r="U51" s="277"/>
      <c r="V51" s="274"/>
      <c r="W51" s="274"/>
      <c r="X51" s="274"/>
      <c r="Y51" s="274"/>
      <c r="Z51" s="272"/>
      <c r="AA51" s="273"/>
      <c r="AB51" s="274"/>
      <c r="AC51" s="274"/>
      <c r="AD51" s="274"/>
      <c r="AE51" s="277"/>
      <c r="AF51" s="273">
        <v>10</v>
      </c>
      <c r="AG51" s="274">
        <v>10</v>
      </c>
      <c r="AH51" s="274">
        <v>0</v>
      </c>
      <c r="AI51" s="274" t="s">
        <v>26</v>
      </c>
      <c r="AJ51" s="277">
        <v>4</v>
      </c>
      <c r="AK51" s="273"/>
      <c r="AL51" s="274"/>
      <c r="AM51" s="274"/>
      <c r="AN51" s="274"/>
      <c r="AO51" s="277"/>
      <c r="AP51" s="282"/>
    </row>
    <row r="52" spans="1:43" x14ac:dyDescent="0.2">
      <c r="A52" s="267" t="s">
        <v>104</v>
      </c>
      <c r="B52" s="349" t="s">
        <v>241</v>
      </c>
      <c r="C52" s="269" t="s">
        <v>100</v>
      </c>
      <c r="D52" s="336"/>
      <c r="E52" s="271">
        <f t="shared" si="7"/>
        <v>20</v>
      </c>
      <c r="F52" s="272">
        <f t="shared" si="8"/>
        <v>4</v>
      </c>
      <c r="G52" s="344"/>
      <c r="H52" s="345"/>
      <c r="I52" s="274"/>
      <c r="J52" s="274"/>
      <c r="K52" s="277"/>
      <c r="L52" s="274"/>
      <c r="M52" s="274"/>
      <c r="N52" s="274"/>
      <c r="O52" s="274"/>
      <c r="P52" s="272"/>
      <c r="Q52" s="273"/>
      <c r="R52" s="274"/>
      <c r="S52" s="274"/>
      <c r="T52" s="274"/>
      <c r="U52" s="277"/>
      <c r="V52" s="274"/>
      <c r="W52" s="274"/>
      <c r="X52" s="274"/>
      <c r="Y52" s="274"/>
      <c r="Z52" s="272"/>
      <c r="AA52" s="273"/>
      <c r="AB52" s="274"/>
      <c r="AC52" s="274"/>
      <c r="AD52" s="274"/>
      <c r="AE52" s="277"/>
      <c r="AF52" s="273">
        <v>10</v>
      </c>
      <c r="AG52" s="274">
        <v>0</v>
      </c>
      <c r="AH52" s="274">
        <v>10</v>
      </c>
      <c r="AI52" s="274" t="s">
        <v>26</v>
      </c>
      <c r="AJ52" s="277">
        <v>4</v>
      </c>
      <c r="AK52" s="273"/>
      <c r="AL52" s="274"/>
      <c r="AM52" s="274"/>
      <c r="AN52" s="274"/>
      <c r="AO52" s="277"/>
      <c r="AP52" s="284"/>
    </row>
    <row r="53" spans="1:43" x14ac:dyDescent="0.2">
      <c r="A53" s="267" t="s">
        <v>106</v>
      </c>
      <c r="B53" s="350" t="s">
        <v>233</v>
      </c>
      <c r="C53" s="269" t="s">
        <v>103</v>
      </c>
      <c r="D53" s="347"/>
      <c r="E53" s="271">
        <f t="shared" si="7"/>
        <v>20</v>
      </c>
      <c r="F53" s="272">
        <f t="shared" si="8"/>
        <v>4</v>
      </c>
      <c r="G53" s="344"/>
      <c r="H53" s="345"/>
      <c r="I53" s="274"/>
      <c r="J53" s="274"/>
      <c r="K53" s="277"/>
      <c r="L53" s="274"/>
      <c r="M53" s="274"/>
      <c r="N53" s="274"/>
      <c r="O53" s="274"/>
      <c r="P53" s="272"/>
      <c r="Q53" s="273"/>
      <c r="R53" s="274"/>
      <c r="S53" s="274"/>
      <c r="T53" s="274"/>
      <c r="U53" s="277"/>
      <c r="V53" s="274"/>
      <c r="W53" s="274"/>
      <c r="X53" s="274"/>
      <c r="Y53" s="274"/>
      <c r="Z53" s="272"/>
      <c r="AA53" s="273"/>
      <c r="AB53" s="274"/>
      <c r="AC53" s="274"/>
      <c r="AD53" s="274"/>
      <c r="AE53" s="277"/>
      <c r="AF53" s="273">
        <v>0</v>
      </c>
      <c r="AG53" s="274">
        <v>20</v>
      </c>
      <c r="AH53" s="274">
        <v>0</v>
      </c>
      <c r="AI53" s="274" t="s">
        <v>26</v>
      </c>
      <c r="AJ53" s="277">
        <v>4</v>
      </c>
      <c r="AK53" s="273"/>
      <c r="AL53" s="274"/>
      <c r="AM53" s="274"/>
      <c r="AN53" s="274"/>
      <c r="AO53" s="277"/>
      <c r="AP53" s="284"/>
    </row>
    <row r="54" spans="1:43" x14ac:dyDescent="0.2">
      <c r="A54" s="267" t="s">
        <v>107</v>
      </c>
      <c r="B54" s="349" t="s">
        <v>234</v>
      </c>
      <c r="C54" s="269" t="s">
        <v>105</v>
      </c>
      <c r="D54" s="347"/>
      <c r="E54" s="271">
        <f t="shared" si="7"/>
        <v>20</v>
      </c>
      <c r="F54" s="272">
        <f t="shared" si="8"/>
        <v>4</v>
      </c>
      <c r="G54" s="344"/>
      <c r="H54" s="345"/>
      <c r="I54" s="274"/>
      <c r="J54" s="274"/>
      <c r="K54" s="277"/>
      <c r="L54" s="274"/>
      <c r="M54" s="274"/>
      <c r="N54" s="274"/>
      <c r="O54" s="274"/>
      <c r="P54" s="272"/>
      <c r="Q54" s="273"/>
      <c r="R54" s="274"/>
      <c r="S54" s="274"/>
      <c r="T54" s="274"/>
      <c r="U54" s="277"/>
      <c r="V54" s="274"/>
      <c r="W54" s="274"/>
      <c r="X54" s="274"/>
      <c r="Y54" s="274"/>
      <c r="Z54" s="272"/>
      <c r="AA54" s="273"/>
      <c r="AB54" s="274"/>
      <c r="AC54" s="274"/>
      <c r="AD54" s="274"/>
      <c r="AE54" s="277"/>
      <c r="AF54" s="273">
        <v>0</v>
      </c>
      <c r="AG54" s="274">
        <v>20</v>
      </c>
      <c r="AH54" s="274">
        <v>0</v>
      </c>
      <c r="AI54" s="274" t="s">
        <v>26</v>
      </c>
      <c r="AJ54" s="277">
        <v>4</v>
      </c>
      <c r="AK54" s="273"/>
      <c r="AL54" s="274"/>
      <c r="AM54" s="274"/>
      <c r="AN54" s="274"/>
      <c r="AO54" s="277"/>
      <c r="AP54" s="284"/>
      <c r="AQ54" s="59"/>
    </row>
    <row r="55" spans="1:43" x14ac:dyDescent="0.2">
      <c r="A55" s="267" t="s">
        <v>111</v>
      </c>
      <c r="B55" s="285" t="s">
        <v>235</v>
      </c>
      <c r="C55" s="269" t="s">
        <v>183</v>
      </c>
      <c r="D55" s="341"/>
      <c r="E55" s="271">
        <f t="shared" si="7"/>
        <v>10</v>
      </c>
      <c r="F55" s="272">
        <f t="shared" si="8"/>
        <v>4</v>
      </c>
      <c r="G55" s="342"/>
      <c r="H55" s="343"/>
      <c r="I55" s="294"/>
      <c r="J55" s="294"/>
      <c r="K55" s="297"/>
      <c r="L55" s="294"/>
      <c r="M55" s="294"/>
      <c r="N55" s="294"/>
      <c r="O55" s="294"/>
      <c r="P55" s="323"/>
      <c r="Q55" s="293"/>
      <c r="R55" s="294"/>
      <c r="S55" s="294"/>
      <c r="T55" s="294"/>
      <c r="U55" s="297"/>
      <c r="V55" s="294"/>
      <c r="W55" s="294"/>
      <c r="X55" s="294"/>
      <c r="Y55" s="294"/>
      <c r="Z55" s="323"/>
      <c r="AA55" s="293"/>
      <c r="AB55" s="294"/>
      <c r="AC55" s="294"/>
      <c r="AD55" s="294"/>
      <c r="AE55" s="297"/>
      <c r="AF55" s="293">
        <v>0</v>
      </c>
      <c r="AG55" s="294">
        <v>10</v>
      </c>
      <c r="AH55" s="294">
        <v>0</v>
      </c>
      <c r="AI55" s="294" t="s">
        <v>31</v>
      </c>
      <c r="AJ55" s="297">
        <v>4</v>
      </c>
      <c r="AK55" s="293"/>
      <c r="AL55" s="294"/>
      <c r="AM55" s="294"/>
      <c r="AN55" s="294"/>
      <c r="AO55" s="297"/>
      <c r="AP55" s="291"/>
    </row>
    <row r="56" spans="1:43" x14ac:dyDescent="0.2">
      <c r="A56" s="305" t="s">
        <v>113</v>
      </c>
      <c r="B56" s="285" t="s">
        <v>236</v>
      </c>
      <c r="C56" s="269" t="s">
        <v>112</v>
      </c>
      <c r="D56" s="270" t="s">
        <v>30</v>
      </c>
      <c r="E56" s="271">
        <f t="shared" si="7"/>
        <v>20</v>
      </c>
      <c r="F56" s="272">
        <f t="shared" si="8"/>
        <v>4</v>
      </c>
      <c r="G56" s="342"/>
      <c r="H56" s="343"/>
      <c r="I56" s="294"/>
      <c r="J56" s="294"/>
      <c r="K56" s="297"/>
      <c r="L56" s="342"/>
      <c r="M56" s="343"/>
      <c r="N56" s="294"/>
      <c r="O56" s="294"/>
      <c r="P56" s="297"/>
      <c r="Q56" s="342"/>
      <c r="R56" s="343"/>
      <c r="S56" s="294"/>
      <c r="T56" s="294"/>
      <c r="U56" s="297"/>
      <c r="V56" s="342"/>
      <c r="W56" s="343"/>
      <c r="X56" s="294"/>
      <c r="Y56" s="294"/>
      <c r="Z56" s="297"/>
      <c r="AA56" s="342"/>
      <c r="AB56" s="343"/>
      <c r="AC56" s="294"/>
      <c r="AD56" s="294"/>
      <c r="AE56" s="297"/>
      <c r="AF56" s="273">
        <v>10</v>
      </c>
      <c r="AG56" s="274">
        <v>10</v>
      </c>
      <c r="AH56" s="274">
        <v>0</v>
      </c>
      <c r="AI56" s="274" t="s">
        <v>26</v>
      </c>
      <c r="AJ56" s="277">
        <v>4</v>
      </c>
      <c r="AK56" s="308"/>
      <c r="AL56" s="309"/>
      <c r="AM56" s="309"/>
      <c r="AN56" s="309"/>
      <c r="AO56" s="312"/>
      <c r="AP56" s="351"/>
    </row>
    <row r="57" spans="1:43" ht="13.5" thickBot="1" x14ac:dyDescent="0.25">
      <c r="A57" s="305" t="s">
        <v>115</v>
      </c>
      <c r="B57" s="287" t="s">
        <v>245</v>
      </c>
      <c r="C57" s="269" t="s">
        <v>108</v>
      </c>
      <c r="D57" s="347"/>
      <c r="E57" s="271">
        <f t="shared" si="7"/>
        <v>10</v>
      </c>
      <c r="F57" s="272">
        <f t="shared" si="8"/>
        <v>4</v>
      </c>
      <c r="G57" s="320"/>
      <c r="H57" s="318"/>
      <c r="I57" s="309"/>
      <c r="J57" s="309"/>
      <c r="K57" s="312"/>
      <c r="L57" s="309"/>
      <c r="M57" s="309"/>
      <c r="N57" s="309"/>
      <c r="O57" s="309"/>
      <c r="P57" s="319"/>
      <c r="Q57" s="308"/>
      <c r="R57" s="309"/>
      <c r="S57" s="309"/>
      <c r="T57" s="309"/>
      <c r="U57" s="312"/>
      <c r="V57" s="309"/>
      <c r="W57" s="309"/>
      <c r="X57" s="309"/>
      <c r="Y57" s="309"/>
      <c r="Z57" s="319"/>
      <c r="AA57" s="308"/>
      <c r="AB57" s="309"/>
      <c r="AC57" s="309"/>
      <c r="AD57" s="309"/>
      <c r="AE57" s="312"/>
      <c r="AF57" s="308">
        <v>0</v>
      </c>
      <c r="AG57" s="309">
        <v>0</v>
      </c>
      <c r="AH57" s="309">
        <v>10</v>
      </c>
      <c r="AI57" s="309" t="s">
        <v>31</v>
      </c>
      <c r="AJ57" s="312">
        <v>4</v>
      </c>
      <c r="AK57" s="308"/>
      <c r="AL57" s="309"/>
      <c r="AM57" s="309"/>
      <c r="AN57" s="309"/>
      <c r="AO57" s="312"/>
      <c r="AP57" s="351"/>
    </row>
    <row r="58" spans="1:43" ht="15" customHeight="1" thickBot="1" x14ac:dyDescent="0.25">
      <c r="A58" s="52" t="s">
        <v>109</v>
      </c>
      <c r="B58" s="196" t="s">
        <v>110</v>
      </c>
      <c r="C58" s="197"/>
      <c r="D58" s="18"/>
      <c r="E58" s="19">
        <f>SUM(E59:E65)</f>
        <v>120</v>
      </c>
      <c r="F58" s="20">
        <f>SUM(F59:F65)</f>
        <v>28</v>
      </c>
      <c r="G58" s="21">
        <f>SUM(G59:G65)</f>
        <v>0</v>
      </c>
      <c r="H58" s="22">
        <f t="shared" ref="H58:AO58" si="9">SUM(H59:H65)</f>
        <v>0</v>
      </c>
      <c r="I58" s="22">
        <f t="shared" si="9"/>
        <v>0</v>
      </c>
      <c r="J58" s="22">
        <f>SUM(J59:J65)</f>
        <v>0</v>
      </c>
      <c r="K58" s="23">
        <f t="shared" si="9"/>
        <v>0</v>
      </c>
      <c r="L58" s="22">
        <f t="shared" si="9"/>
        <v>0</v>
      </c>
      <c r="M58" s="22">
        <f t="shared" si="9"/>
        <v>0</v>
      </c>
      <c r="N58" s="22">
        <f t="shared" si="9"/>
        <v>0</v>
      </c>
      <c r="O58" s="22">
        <f t="shared" si="9"/>
        <v>0</v>
      </c>
      <c r="P58" s="22">
        <f t="shared" si="9"/>
        <v>0</v>
      </c>
      <c r="Q58" s="21">
        <f t="shared" si="9"/>
        <v>0</v>
      </c>
      <c r="R58" s="22">
        <f t="shared" si="9"/>
        <v>0</v>
      </c>
      <c r="S58" s="22">
        <f t="shared" si="9"/>
        <v>0</v>
      </c>
      <c r="T58" s="22">
        <f t="shared" si="9"/>
        <v>0</v>
      </c>
      <c r="U58" s="23">
        <f t="shared" si="9"/>
        <v>0</v>
      </c>
      <c r="V58" s="22">
        <f t="shared" si="9"/>
        <v>0</v>
      </c>
      <c r="W58" s="22">
        <f t="shared" si="9"/>
        <v>0</v>
      </c>
      <c r="X58" s="22">
        <f t="shared" si="9"/>
        <v>0</v>
      </c>
      <c r="Y58" s="22">
        <f t="shared" si="9"/>
        <v>0</v>
      </c>
      <c r="Z58" s="22">
        <f t="shared" si="9"/>
        <v>0</v>
      </c>
      <c r="AA58" s="21">
        <f t="shared" si="9"/>
        <v>0</v>
      </c>
      <c r="AB58" s="22">
        <f t="shared" si="9"/>
        <v>0</v>
      </c>
      <c r="AC58" s="22">
        <f t="shared" si="9"/>
        <v>0</v>
      </c>
      <c r="AD58" s="22">
        <f t="shared" si="9"/>
        <v>0</v>
      </c>
      <c r="AE58" s="23">
        <f t="shared" si="9"/>
        <v>0</v>
      </c>
      <c r="AF58" s="22">
        <f>SUM(AF59:AF65)</f>
        <v>35</v>
      </c>
      <c r="AG58" s="22">
        <f t="shared" si="9"/>
        <v>65</v>
      </c>
      <c r="AH58" s="22">
        <f t="shared" si="9"/>
        <v>20</v>
      </c>
      <c r="AI58" s="22">
        <f t="shared" si="9"/>
        <v>0</v>
      </c>
      <c r="AJ58" s="22">
        <f t="shared" si="9"/>
        <v>28</v>
      </c>
      <c r="AK58" s="21">
        <f t="shared" si="9"/>
        <v>0</v>
      </c>
      <c r="AL58" s="22">
        <f t="shared" si="9"/>
        <v>0</v>
      </c>
      <c r="AM58" s="22">
        <f t="shared" si="9"/>
        <v>0</v>
      </c>
      <c r="AN58" s="22">
        <f t="shared" si="9"/>
        <v>0</v>
      </c>
      <c r="AO58" s="23">
        <f t="shared" si="9"/>
        <v>0</v>
      </c>
      <c r="AP58" s="24"/>
    </row>
    <row r="59" spans="1:43" s="179" customFormat="1" x14ac:dyDescent="0.2">
      <c r="A59" s="267" t="s">
        <v>118</v>
      </c>
      <c r="B59" s="285" t="s">
        <v>236</v>
      </c>
      <c r="C59" s="269" t="s">
        <v>112</v>
      </c>
      <c r="D59" s="270" t="s">
        <v>30</v>
      </c>
      <c r="E59" s="271">
        <f t="shared" ref="E59:E65" si="10">G59+H59+I59+L59+M59+N59+Q59+R59+S59+V59+W59+X59+AA59+AB59+AC59+AF59+AG59+AH59+AK59+AL59+AM59</f>
        <v>20</v>
      </c>
      <c r="F59" s="272">
        <f t="shared" ref="F59:F65" si="11">K59+P59+U59+Z59+AE59+AJ59+AO59</f>
        <v>4</v>
      </c>
      <c r="G59" s="352"/>
      <c r="H59" s="353"/>
      <c r="I59" s="280"/>
      <c r="J59" s="280"/>
      <c r="K59" s="281"/>
      <c r="L59" s="353"/>
      <c r="M59" s="353"/>
      <c r="N59" s="353"/>
      <c r="O59" s="280"/>
      <c r="P59" s="281"/>
      <c r="Q59" s="353"/>
      <c r="R59" s="353"/>
      <c r="S59" s="280"/>
      <c r="T59" s="280"/>
      <c r="U59" s="281"/>
      <c r="V59" s="280"/>
      <c r="W59" s="280"/>
      <c r="X59" s="280"/>
      <c r="Y59" s="280"/>
      <c r="Z59" s="354"/>
      <c r="AA59" s="273"/>
      <c r="AB59" s="274"/>
      <c r="AC59" s="274"/>
      <c r="AD59" s="274"/>
      <c r="AE59" s="277"/>
      <c r="AF59" s="273">
        <v>10</v>
      </c>
      <c r="AG59" s="274">
        <v>10</v>
      </c>
      <c r="AH59" s="274">
        <v>0</v>
      </c>
      <c r="AI59" s="274" t="s">
        <v>26</v>
      </c>
      <c r="AJ59" s="277">
        <v>4</v>
      </c>
      <c r="AK59" s="279"/>
      <c r="AL59" s="280"/>
      <c r="AM59" s="280"/>
      <c r="AN59" s="274"/>
      <c r="AO59" s="355"/>
      <c r="AP59" s="282"/>
    </row>
    <row r="60" spans="1:43" s="179" customFormat="1" x14ac:dyDescent="0.2">
      <c r="A60" s="267" t="s">
        <v>120</v>
      </c>
      <c r="B60" s="349" t="s">
        <v>243</v>
      </c>
      <c r="C60" s="269" t="s">
        <v>114</v>
      </c>
      <c r="D60" s="341"/>
      <c r="E60" s="271">
        <f t="shared" si="10"/>
        <v>15</v>
      </c>
      <c r="F60" s="272">
        <f t="shared" si="11"/>
        <v>4</v>
      </c>
      <c r="G60" s="352"/>
      <c r="H60" s="353"/>
      <c r="I60" s="280"/>
      <c r="J60" s="280"/>
      <c r="K60" s="281"/>
      <c r="L60" s="353"/>
      <c r="M60" s="353"/>
      <c r="N60" s="353"/>
      <c r="O60" s="280"/>
      <c r="P60" s="356"/>
      <c r="Q60" s="352"/>
      <c r="R60" s="353"/>
      <c r="S60" s="280"/>
      <c r="T60" s="280"/>
      <c r="U60" s="281"/>
      <c r="V60" s="280"/>
      <c r="W60" s="280"/>
      <c r="X60" s="280"/>
      <c r="Y60" s="280"/>
      <c r="Z60" s="354"/>
      <c r="AA60" s="273"/>
      <c r="AB60" s="274"/>
      <c r="AC60" s="274"/>
      <c r="AD60" s="274"/>
      <c r="AE60" s="277"/>
      <c r="AF60" s="273">
        <v>0</v>
      </c>
      <c r="AG60" s="274">
        <v>15</v>
      </c>
      <c r="AH60" s="274">
        <v>0</v>
      </c>
      <c r="AI60" s="274" t="s">
        <v>26</v>
      </c>
      <c r="AJ60" s="277">
        <v>4</v>
      </c>
      <c r="AK60" s="279"/>
      <c r="AL60" s="280"/>
      <c r="AM60" s="280"/>
      <c r="AN60" s="274"/>
      <c r="AO60" s="355"/>
      <c r="AP60" s="284"/>
    </row>
    <row r="61" spans="1:43" s="179" customFormat="1" x14ac:dyDescent="0.2">
      <c r="A61" s="267" t="s">
        <v>121</v>
      </c>
      <c r="B61" s="349" t="s">
        <v>242</v>
      </c>
      <c r="C61" s="269" t="s">
        <v>240</v>
      </c>
      <c r="D61" s="336"/>
      <c r="E61" s="271">
        <f t="shared" si="10"/>
        <v>20</v>
      </c>
      <c r="F61" s="272">
        <f t="shared" si="11"/>
        <v>4</v>
      </c>
      <c r="G61" s="352"/>
      <c r="H61" s="353"/>
      <c r="I61" s="280"/>
      <c r="J61" s="280"/>
      <c r="K61" s="281"/>
      <c r="L61" s="353"/>
      <c r="M61" s="353"/>
      <c r="N61" s="280"/>
      <c r="O61" s="280"/>
      <c r="P61" s="323"/>
      <c r="Q61" s="352"/>
      <c r="R61" s="353"/>
      <c r="S61" s="280"/>
      <c r="T61" s="280"/>
      <c r="U61" s="281"/>
      <c r="V61" s="280"/>
      <c r="W61" s="280"/>
      <c r="X61" s="280"/>
      <c r="Y61" s="280"/>
      <c r="Z61" s="354"/>
      <c r="AA61" s="273"/>
      <c r="AB61" s="274"/>
      <c r="AC61" s="274"/>
      <c r="AD61" s="274"/>
      <c r="AE61" s="277"/>
      <c r="AF61" s="273">
        <v>10</v>
      </c>
      <c r="AG61" s="274">
        <v>10</v>
      </c>
      <c r="AH61" s="274">
        <v>0</v>
      </c>
      <c r="AI61" s="274" t="s">
        <v>26</v>
      </c>
      <c r="AJ61" s="277">
        <v>4</v>
      </c>
      <c r="AK61" s="279"/>
      <c r="AL61" s="280"/>
      <c r="AM61" s="280"/>
      <c r="AN61" s="274"/>
      <c r="AO61" s="355"/>
      <c r="AP61" s="284"/>
    </row>
    <row r="62" spans="1:43" s="179" customFormat="1" x14ac:dyDescent="0.2">
      <c r="A62" s="267" t="s">
        <v>122</v>
      </c>
      <c r="B62" s="349" t="s">
        <v>237</v>
      </c>
      <c r="C62" s="269" t="s">
        <v>119</v>
      </c>
      <c r="D62" s="341"/>
      <c r="E62" s="271">
        <f t="shared" si="10"/>
        <v>20</v>
      </c>
      <c r="F62" s="272">
        <f t="shared" si="11"/>
        <v>4</v>
      </c>
      <c r="G62" s="357"/>
      <c r="H62" s="358"/>
      <c r="I62" s="300"/>
      <c r="J62" s="300"/>
      <c r="K62" s="301"/>
      <c r="L62" s="300"/>
      <c r="M62" s="300"/>
      <c r="N62" s="300"/>
      <c r="O62" s="300"/>
      <c r="P62" s="359"/>
      <c r="Q62" s="299"/>
      <c r="R62" s="300"/>
      <c r="S62" s="300"/>
      <c r="T62" s="300"/>
      <c r="U62" s="301"/>
      <c r="V62" s="294"/>
      <c r="W62" s="294"/>
      <c r="X62" s="294"/>
      <c r="Y62" s="294"/>
      <c r="Z62" s="323"/>
      <c r="AA62" s="293"/>
      <c r="AB62" s="294"/>
      <c r="AC62" s="294"/>
      <c r="AD62" s="294"/>
      <c r="AE62" s="297"/>
      <c r="AF62" s="273">
        <v>0</v>
      </c>
      <c r="AG62" s="274">
        <v>20</v>
      </c>
      <c r="AH62" s="274">
        <v>0</v>
      </c>
      <c r="AI62" s="274" t="s">
        <v>31</v>
      </c>
      <c r="AJ62" s="277">
        <v>4</v>
      </c>
      <c r="AK62" s="293"/>
      <c r="AL62" s="294"/>
      <c r="AM62" s="294"/>
      <c r="AN62" s="294"/>
      <c r="AO62" s="297"/>
      <c r="AP62" s="284"/>
    </row>
    <row r="63" spans="1:43" s="179" customFormat="1" x14ac:dyDescent="0.2">
      <c r="A63" s="267" t="s">
        <v>199</v>
      </c>
      <c r="B63" s="349" t="s">
        <v>241</v>
      </c>
      <c r="C63" s="269" t="s">
        <v>100</v>
      </c>
      <c r="D63" s="347"/>
      <c r="E63" s="271">
        <f t="shared" si="10"/>
        <v>20</v>
      </c>
      <c r="F63" s="272">
        <f t="shared" si="11"/>
        <v>4</v>
      </c>
      <c r="G63" s="352"/>
      <c r="H63" s="360"/>
      <c r="I63" s="280"/>
      <c r="J63" s="280"/>
      <c r="K63" s="361"/>
      <c r="L63" s="280"/>
      <c r="M63" s="280"/>
      <c r="N63" s="280"/>
      <c r="O63" s="280"/>
      <c r="P63" s="362"/>
      <c r="Q63" s="279"/>
      <c r="R63" s="280"/>
      <c r="S63" s="280"/>
      <c r="T63" s="280"/>
      <c r="U63" s="361"/>
      <c r="V63" s="280"/>
      <c r="W63" s="280"/>
      <c r="X63" s="280"/>
      <c r="Y63" s="280"/>
      <c r="Z63" s="356"/>
      <c r="AA63" s="273"/>
      <c r="AB63" s="274"/>
      <c r="AC63" s="274"/>
      <c r="AD63" s="274"/>
      <c r="AE63" s="363"/>
      <c r="AF63" s="273">
        <v>10</v>
      </c>
      <c r="AG63" s="274">
        <v>0</v>
      </c>
      <c r="AH63" s="274">
        <v>10</v>
      </c>
      <c r="AI63" s="274" t="s">
        <v>26</v>
      </c>
      <c r="AJ63" s="277">
        <v>4</v>
      </c>
      <c r="AK63" s="273"/>
      <c r="AL63" s="274"/>
      <c r="AM63" s="274"/>
      <c r="AN63" s="274"/>
      <c r="AO63" s="277"/>
      <c r="AP63" s="284"/>
    </row>
    <row r="64" spans="1:43" s="179" customFormat="1" x14ac:dyDescent="0.2">
      <c r="A64" s="267" t="s">
        <v>200</v>
      </c>
      <c r="B64" s="285" t="s">
        <v>244</v>
      </c>
      <c r="C64" s="269" t="s">
        <v>182</v>
      </c>
      <c r="D64" s="347"/>
      <c r="E64" s="271">
        <f t="shared" si="10"/>
        <v>15</v>
      </c>
      <c r="F64" s="272">
        <f t="shared" si="11"/>
        <v>4</v>
      </c>
      <c r="G64" s="357"/>
      <c r="H64" s="360"/>
      <c r="I64" s="364"/>
      <c r="J64" s="364"/>
      <c r="K64" s="361"/>
      <c r="L64" s="300"/>
      <c r="M64" s="364"/>
      <c r="N64" s="364"/>
      <c r="O64" s="364"/>
      <c r="P64" s="362"/>
      <c r="Q64" s="299"/>
      <c r="R64" s="364"/>
      <c r="S64" s="364"/>
      <c r="T64" s="364"/>
      <c r="U64" s="361"/>
      <c r="V64" s="300"/>
      <c r="W64" s="364"/>
      <c r="X64" s="364"/>
      <c r="Y64" s="364"/>
      <c r="Z64" s="356"/>
      <c r="AA64" s="293"/>
      <c r="AB64" s="346"/>
      <c r="AC64" s="346"/>
      <c r="AD64" s="346"/>
      <c r="AE64" s="363"/>
      <c r="AF64" s="293">
        <v>5</v>
      </c>
      <c r="AG64" s="294">
        <v>10</v>
      </c>
      <c r="AH64" s="294">
        <v>0</v>
      </c>
      <c r="AI64" s="294" t="s">
        <v>26</v>
      </c>
      <c r="AJ64" s="297">
        <v>4</v>
      </c>
      <c r="AK64" s="293"/>
      <c r="AL64" s="346"/>
      <c r="AM64" s="346"/>
      <c r="AN64" s="346"/>
      <c r="AO64" s="363"/>
      <c r="AP64" s="284"/>
    </row>
    <row r="65" spans="1:42" s="179" customFormat="1" ht="13.5" thickBot="1" x14ac:dyDescent="0.25">
      <c r="A65" s="305" t="s">
        <v>201</v>
      </c>
      <c r="B65" s="287" t="s">
        <v>245</v>
      </c>
      <c r="C65" s="269" t="s">
        <v>108</v>
      </c>
      <c r="D65" s="336"/>
      <c r="E65" s="271">
        <f t="shared" si="10"/>
        <v>10</v>
      </c>
      <c r="F65" s="272">
        <f t="shared" si="11"/>
        <v>4</v>
      </c>
      <c r="G65" s="365"/>
      <c r="H65" s="366"/>
      <c r="I65" s="366"/>
      <c r="J65" s="366"/>
      <c r="K65" s="367"/>
      <c r="L65" s="368"/>
      <c r="M65" s="366"/>
      <c r="N65" s="366"/>
      <c r="O65" s="366"/>
      <c r="P65" s="369"/>
      <c r="Q65" s="365"/>
      <c r="R65" s="366"/>
      <c r="S65" s="366"/>
      <c r="T65" s="366"/>
      <c r="U65" s="367"/>
      <c r="V65" s="368"/>
      <c r="W65" s="366"/>
      <c r="X65" s="366"/>
      <c r="Y65" s="366"/>
      <c r="Z65" s="369"/>
      <c r="AA65" s="365"/>
      <c r="AB65" s="366"/>
      <c r="AC65" s="366"/>
      <c r="AD65" s="366"/>
      <c r="AE65" s="367"/>
      <c r="AF65" s="308">
        <v>0</v>
      </c>
      <c r="AG65" s="309">
        <v>0</v>
      </c>
      <c r="AH65" s="309">
        <v>10</v>
      </c>
      <c r="AI65" s="309" t="s">
        <v>31</v>
      </c>
      <c r="AJ65" s="312">
        <v>4</v>
      </c>
      <c r="AK65" s="365"/>
      <c r="AL65" s="366"/>
      <c r="AM65" s="366"/>
      <c r="AN65" s="366"/>
      <c r="AO65" s="367"/>
      <c r="AP65" s="317"/>
    </row>
    <row r="66" spans="1:42" ht="15" customHeight="1" thickBot="1" x14ac:dyDescent="0.25">
      <c r="A66" s="52" t="s">
        <v>173</v>
      </c>
      <c r="B66" s="196" t="s">
        <v>177</v>
      </c>
      <c r="C66" s="197"/>
      <c r="D66" s="18"/>
      <c r="E66" s="19">
        <f>SUM(E67:E73)</f>
        <v>120</v>
      </c>
      <c r="F66" s="20">
        <f>SUM(F67:F73)</f>
        <v>28</v>
      </c>
      <c r="G66" s="21">
        <f>SUM(G67:G73)</f>
        <v>0</v>
      </c>
      <c r="H66" s="22">
        <f t="shared" ref="H66:AO66" si="12">SUM(H67:H73)</f>
        <v>0</v>
      </c>
      <c r="I66" s="22">
        <f t="shared" si="12"/>
        <v>0</v>
      </c>
      <c r="J66" s="22">
        <f t="shared" si="12"/>
        <v>0</v>
      </c>
      <c r="K66" s="23">
        <f t="shared" si="12"/>
        <v>0</v>
      </c>
      <c r="L66" s="21">
        <f t="shared" si="12"/>
        <v>0</v>
      </c>
      <c r="M66" s="22">
        <f t="shared" si="12"/>
        <v>0</v>
      </c>
      <c r="N66" s="22">
        <f t="shared" si="12"/>
        <v>0</v>
      </c>
      <c r="O66" s="22">
        <f t="shared" si="12"/>
        <v>0</v>
      </c>
      <c r="P66" s="23">
        <f t="shared" si="12"/>
        <v>0</v>
      </c>
      <c r="Q66" s="21">
        <f t="shared" si="12"/>
        <v>0</v>
      </c>
      <c r="R66" s="22">
        <f t="shared" si="12"/>
        <v>0</v>
      </c>
      <c r="S66" s="22">
        <f t="shared" si="12"/>
        <v>0</v>
      </c>
      <c r="T66" s="22">
        <f t="shared" si="12"/>
        <v>0</v>
      </c>
      <c r="U66" s="23">
        <f t="shared" si="12"/>
        <v>0</v>
      </c>
      <c r="V66" s="21">
        <f t="shared" si="12"/>
        <v>0</v>
      </c>
      <c r="W66" s="22">
        <f t="shared" si="12"/>
        <v>0</v>
      </c>
      <c r="X66" s="22">
        <f t="shared" si="12"/>
        <v>0</v>
      </c>
      <c r="Y66" s="22">
        <f t="shared" si="12"/>
        <v>0</v>
      </c>
      <c r="Z66" s="23">
        <f t="shared" si="12"/>
        <v>0</v>
      </c>
      <c r="AA66" s="21">
        <f t="shared" si="12"/>
        <v>0</v>
      </c>
      <c r="AB66" s="22">
        <f t="shared" si="12"/>
        <v>0</v>
      </c>
      <c r="AC66" s="22">
        <f t="shared" si="12"/>
        <v>0</v>
      </c>
      <c r="AD66" s="22">
        <f t="shared" si="12"/>
        <v>0</v>
      </c>
      <c r="AE66" s="23">
        <f t="shared" si="12"/>
        <v>0</v>
      </c>
      <c r="AF66" s="21">
        <f t="shared" si="12"/>
        <v>50</v>
      </c>
      <c r="AG66" s="22">
        <f t="shared" si="12"/>
        <v>10</v>
      </c>
      <c r="AH66" s="22">
        <f t="shared" si="12"/>
        <v>60</v>
      </c>
      <c r="AI66" s="22">
        <f t="shared" si="12"/>
        <v>0</v>
      </c>
      <c r="AJ66" s="23">
        <f t="shared" si="12"/>
        <v>28</v>
      </c>
      <c r="AK66" s="21">
        <f t="shared" si="12"/>
        <v>0</v>
      </c>
      <c r="AL66" s="22">
        <f t="shared" si="12"/>
        <v>0</v>
      </c>
      <c r="AM66" s="22">
        <f t="shared" si="12"/>
        <v>0</v>
      </c>
      <c r="AN66" s="22">
        <f t="shared" si="12"/>
        <v>0</v>
      </c>
      <c r="AO66" s="23">
        <f t="shared" si="12"/>
        <v>0</v>
      </c>
      <c r="AP66" s="24"/>
    </row>
    <row r="67" spans="1:42" s="179" customFormat="1" x14ac:dyDescent="0.2">
      <c r="A67" s="267" t="s">
        <v>202</v>
      </c>
      <c r="B67" s="370" t="s">
        <v>236</v>
      </c>
      <c r="C67" s="269" t="s">
        <v>112</v>
      </c>
      <c r="D67" s="270" t="s">
        <v>30</v>
      </c>
      <c r="E67" s="271">
        <f t="shared" ref="E67:E73" si="13">G67+H67+I67+L67+M67+N67+Q67+R67+S67+V67+W67+X67+AA67+AB67+AC67+AF67+AG67+AH67+AK67+AL67+AM67</f>
        <v>20</v>
      </c>
      <c r="F67" s="272">
        <f t="shared" ref="F67:F73" si="14">K67+P67+U67+Z67+AE67+AJ67+AO67</f>
        <v>4</v>
      </c>
      <c r="G67" s="352"/>
      <c r="H67" s="353"/>
      <c r="I67" s="280"/>
      <c r="J67" s="280"/>
      <c r="K67" s="281"/>
      <c r="L67" s="353"/>
      <c r="M67" s="353"/>
      <c r="N67" s="280"/>
      <c r="O67" s="280"/>
      <c r="P67" s="361"/>
      <c r="Q67" s="353"/>
      <c r="R67" s="353"/>
      <c r="S67" s="280"/>
      <c r="T67" s="280"/>
      <c r="U67" s="361"/>
      <c r="V67" s="280"/>
      <c r="W67" s="280"/>
      <c r="X67" s="280"/>
      <c r="Y67" s="280"/>
      <c r="Z67" s="361"/>
      <c r="AA67" s="273"/>
      <c r="AB67" s="274"/>
      <c r="AC67" s="274"/>
      <c r="AD67" s="274"/>
      <c r="AE67" s="277"/>
      <c r="AF67" s="273">
        <v>10</v>
      </c>
      <c r="AG67" s="274">
        <v>10</v>
      </c>
      <c r="AH67" s="274">
        <v>0</v>
      </c>
      <c r="AI67" s="274" t="s">
        <v>26</v>
      </c>
      <c r="AJ67" s="277">
        <v>4</v>
      </c>
      <c r="AK67" s="279"/>
      <c r="AL67" s="280"/>
      <c r="AM67" s="280"/>
      <c r="AN67" s="274"/>
      <c r="AO67" s="355"/>
      <c r="AP67" s="282"/>
    </row>
    <row r="68" spans="1:42" s="179" customFormat="1" x14ac:dyDescent="0.2">
      <c r="A68" s="267" t="s">
        <v>203</v>
      </c>
      <c r="B68" s="292" t="s">
        <v>241</v>
      </c>
      <c r="C68" s="269" t="s">
        <v>100</v>
      </c>
      <c r="D68" s="347"/>
      <c r="E68" s="271">
        <f t="shared" si="13"/>
        <v>20</v>
      </c>
      <c r="F68" s="272">
        <f t="shared" si="14"/>
        <v>4</v>
      </c>
      <c r="G68" s="352"/>
      <c r="H68" s="360"/>
      <c r="I68" s="280"/>
      <c r="J68" s="280"/>
      <c r="K68" s="361"/>
      <c r="L68" s="280"/>
      <c r="M68" s="280"/>
      <c r="N68" s="280"/>
      <c r="O68" s="280"/>
      <c r="P68" s="361"/>
      <c r="Q68" s="279"/>
      <c r="R68" s="280"/>
      <c r="S68" s="280"/>
      <c r="T68" s="280"/>
      <c r="U68" s="361"/>
      <c r="V68" s="280"/>
      <c r="W68" s="280"/>
      <c r="X68" s="280"/>
      <c r="Y68" s="280"/>
      <c r="Z68" s="361"/>
      <c r="AA68" s="273"/>
      <c r="AB68" s="274"/>
      <c r="AC68" s="274"/>
      <c r="AD68" s="274"/>
      <c r="AE68" s="363"/>
      <c r="AF68" s="273">
        <v>10</v>
      </c>
      <c r="AG68" s="274">
        <v>0</v>
      </c>
      <c r="AH68" s="274">
        <v>10</v>
      </c>
      <c r="AI68" s="274" t="s">
        <v>26</v>
      </c>
      <c r="AJ68" s="277">
        <v>4</v>
      </c>
      <c r="AK68" s="273"/>
      <c r="AL68" s="274"/>
      <c r="AM68" s="274"/>
      <c r="AN68" s="274"/>
      <c r="AO68" s="355"/>
      <c r="AP68" s="284"/>
    </row>
    <row r="69" spans="1:42" s="179" customFormat="1" x14ac:dyDescent="0.2">
      <c r="A69" s="267" t="s">
        <v>204</v>
      </c>
      <c r="B69" s="285" t="s">
        <v>266</v>
      </c>
      <c r="C69" s="269" t="s">
        <v>174</v>
      </c>
      <c r="D69" s="347"/>
      <c r="E69" s="271">
        <f t="shared" si="13"/>
        <v>15</v>
      </c>
      <c r="F69" s="272">
        <f t="shared" si="14"/>
        <v>4</v>
      </c>
      <c r="G69" s="352"/>
      <c r="H69" s="280"/>
      <c r="I69" s="280"/>
      <c r="J69" s="280"/>
      <c r="K69" s="280"/>
      <c r="L69" s="352"/>
      <c r="M69" s="280"/>
      <c r="N69" s="280"/>
      <c r="O69" s="280"/>
      <c r="P69" s="361"/>
      <c r="Q69" s="280"/>
      <c r="R69" s="280"/>
      <c r="S69" s="280"/>
      <c r="T69" s="280"/>
      <c r="U69" s="361"/>
      <c r="V69" s="280"/>
      <c r="W69" s="280"/>
      <c r="X69" s="280"/>
      <c r="Y69" s="280"/>
      <c r="Z69" s="361"/>
      <c r="AA69" s="280"/>
      <c r="AB69" s="280"/>
      <c r="AC69" s="280"/>
      <c r="AD69" s="280"/>
      <c r="AE69" s="363"/>
      <c r="AF69" s="274">
        <v>5</v>
      </c>
      <c r="AG69" s="274">
        <v>0</v>
      </c>
      <c r="AH69" s="274">
        <v>10</v>
      </c>
      <c r="AI69" s="274" t="s">
        <v>26</v>
      </c>
      <c r="AJ69" s="274">
        <v>4</v>
      </c>
      <c r="AK69" s="273"/>
      <c r="AL69" s="274"/>
      <c r="AM69" s="274"/>
      <c r="AN69" s="274"/>
      <c r="AO69" s="355"/>
      <c r="AP69" s="284"/>
    </row>
    <row r="70" spans="1:42" s="179" customFormat="1" x14ac:dyDescent="0.2">
      <c r="A70" s="267" t="s">
        <v>178</v>
      </c>
      <c r="B70" s="285" t="s">
        <v>267</v>
      </c>
      <c r="C70" s="269" t="s">
        <v>181</v>
      </c>
      <c r="D70" s="347"/>
      <c r="E70" s="271">
        <f t="shared" si="13"/>
        <v>15</v>
      </c>
      <c r="F70" s="272">
        <f t="shared" si="14"/>
        <v>4</v>
      </c>
      <c r="G70" s="352"/>
      <c r="H70" s="280"/>
      <c r="I70" s="280"/>
      <c r="J70" s="280"/>
      <c r="K70" s="280"/>
      <c r="L70" s="352"/>
      <c r="M70" s="280"/>
      <c r="N70" s="280"/>
      <c r="O70" s="280"/>
      <c r="P70" s="361"/>
      <c r="Q70" s="280"/>
      <c r="R70" s="280"/>
      <c r="S70" s="280"/>
      <c r="T70" s="280"/>
      <c r="U70" s="361"/>
      <c r="V70" s="280"/>
      <c r="W70" s="280"/>
      <c r="X70" s="280"/>
      <c r="Y70" s="280"/>
      <c r="Z70" s="361"/>
      <c r="AA70" s="280"/>
      <c r="AB70" s="280"/>
      <c r="AC70" s="280"/>
      <c r="AD70" s="280"/>
      <c r="AE70" s="363"/>
      <c r="AF70" s="274">
        <v>5</v>
      </c>
      <c r="AG70" s="274">
        <v>0</v>
      </c>
      <c r="AH70" s="274">
        <v>10</v>
      </c>
      <c r="AI70" s="274" t="s">
        <v>31</v>
      </c>
      <c r="AJ70" s="274">
        <v>4</v>
      </c>
      <c r="AK70" s="273"/>
      <c r="AL70" s="274"/>
      <c r="AM70" s="274"/>
      <c r="AN70" s="274"/>
      <c r="AO70" s="355"/>
      <c r="AP70" s="284"/>
    </row>
    <row r="71" spans="1:42" s="179" customFormat="1" x14ac:dyDescent="0.2">
      <c r="A71" s="267" t="s">
        <v>179</v>
      </c>
      <c r="B71" s="285" t="s">
        <v>268</v>
      </c>
      <c r="C71" s="269" t="s">
        <v>175</v>
      </c>
      <c r="D71" s="347"/>
      <c r="E71" s="271">
        <f t="shared" si="13"/>
        <v>20</v>
      </c>
      <c r="F71" s="272">
        <f t="shared" si="14"/>
        <v>4</v>
      </c>
      <c r="G71" s="352"/>
      <c r="H71" s="280"/>
      <c r="I71" s="280"/>
      <c r="J71" s="280"/>
      <c r="K71" s="280"/>
      <c r="L71" s="352"/>
      <c r="M71" s="280"/>
      <c r="N71" s="280"/>
      <c r="O71" s="280"/>
      <c r="P71" s="361"/>
      <c r="Q71" s="280"/>
      <c r="R71" s="280"/>
      <c r="S71" s="280"/>
      <c r="T71" s="280"/>
      <c r="U71" s="361"/>
      <c r="V71" s="280"/>
      <c r="W71" s="280"/>
      <c r="X71" s="280"/>
      <c r="Y71" s="280"/>
      <c r="Z71" s="361"/>
      <c r="AA71" s="280"/>
      <c r="AB71" s="280"/>
      <c r="AC71" s="280"/>
      <c r="AD71" s="280"/>
      <c r="AE71" s="363"/>
      <c r="AF71" s="274">
        <v>10</v>
      </c>
      <c r="AG71" s="274">
        <v>0</v>
      </c>
      <c r="AH71" s="274">
        <v>10</v>
      </c>
      <c r="AI71" s="274" t="s">
        <v>26</v>
      </c>
      <c r="AJ71" s="274">
        <v>4</v>
      </c>
      <c r="AK71" s="273"/>
      <c r="AL71" s="274"/>
      <c r="AM71" s="274"/>
      <c r="AN71" s="274"/>
      <c r="AO71" s="355"/>
      <c r="AP71" s="284"/>
    </row>
    <row r="72" spans="1:42" s="179" customFormat="1" x14ac:dyDescent="0.2">
      <c r="A72" s="267" t="s">
        <v>135</v>
      </c>
      <c r="B72" s="285" t="s">
        <v>269</v>
      </c>
      <c r="C72" s="269" t="s">
        <v>176</v>
      </c>
      <c r="D72" s="347"/>
      <c r="E72" s="271">
        <f t="shared" si="13"/>
        <v>20</v>
      </c>
      <c r="F72" s="272">
        <f t="shared" si="14"/>
        <v>4</v>
      </c>
      <c r="G72" s="352"/>
      <c r="H72" s="280"/>
      <c r="I72" s="280"/>
      <c r="J72" s="280"/>
      <c r="K72" s="280"/>
      <c r="L72" s="352"/>
      <c r="M72" s="280"/>
      <c r="N72" s="280"/>
      <c r="O72" s="280"/>
      <c r="P72" s="361"/>
      <c r="Q72" s="280"/>
      <c r="R72" s="280"/>
      <c r="S72" s="280"/>
      <c r="T72" s="280"/>
      <c r="U72" s="361"/>
      <c r="V72" s="280"/>
      <c r="W72" s="280"/>
      <c r="X72" s="280"/>
      <c r="Y72" s="280"/>
      <c r="Z72" s="361"/>
      <c r="AA72" s="280"/>
      <c r="AB72" s="280"/>
      <c r="AC72" s="280"/>
      <c r="AD72" s="280"/>
      <c r="AE72" s="363"/>
      <c r="AF72" s="274">
        <v>10</v>
      </c>
      <c r="AG72" s="274">
        <v>0</v>
      </c>
      <c r="AH72" s="274">
        <v>10</v>
      </c>
      <c r="AI72" s="274" t="s">
        <v>26</v>
      </c>
      <c r="AJ72" s="274">
        <v>4</v>
      </c>
      <c r="AK72" s="273"/>
      <c r="AL72" s="274"/>
      <c r="AM72" s="274"/>
      <c r="AN72" s="274"/>
      <c r="AO72" s="355"/>
      <c r="AP72" s="284"/>
    </row>
    <row r="73" spans="1:42" s="179" customFormat="1" ht="13.5" thickBot="1" x14ac:dyDescent="0.25">
      <c r="A73" s="267" t="s">
        <v>180</v>
      </c>
      <c r="B73" s="287" t="s">
        <v>245</v>
      </c>
      <c r="C73" s="269" t="s">
        <v>108</v>
      </c>
      <c r="D73" s="336"/>
      <c r="E73" s="271">
        <f t="shared" si="13"/>
        <v>10</v>
      </c>
      <c r="F73" s="272">
        <f t="shared" si="14"/>
        <v>4</v>
      </c>
      <c r="G73" s="365"/>
      <c r="H73" s="366"/>
      <c r="I73" s="366"/>
      <c r="J73" s="366"/>
      <c r="K73" s="367"/>
      <c r="L73" s="368"/>
      <c r="M73" s="366"/>
      <c r="N73" s="366"/>
      <c r="O73" s="366"/>
      <c r="P73" s="369"/>
      <c r="Q73" s="365"/>
      <c r="R73" s="366"/>
      <c r="S73" s="366"/>
      <c r="T73" s="366"/>
      <c r="U73" s="367"/>
      <c r="V73" s="368"/>
      <c r="W73" s="366"/>
      <c r="X73" s="366"/>
      <c r="Y73" s="366"/>
      <c r="Z73" s="369"/>
      <c r="AA73" s="365"/>
      <c r="AB73" s="366"/>
      <c r="AC73" s="366"/>
      <c r="AD73" s="366"/>
      <c r="AE73" s="367"/>
      <c r="AF73" s="308">
        <v>0</v>
      </c>
      <c r="AG73" s="309">
        <v>0</v>
      </c>
      <c r="AH73" s="309">
        <v>10</v>
      </c>
      <c r="AI73" s="309" t="s">
        <v>31</v>
      </c>
      <c r="AJ73" s="312">
        <v>4</v>
      </c>
      <c r="AK73" s="273"/>
      <c r="AL73" s="274"/>
      <c r="AM73" s="274"/>
      <c r="AN73" s="274"/>
      <c r="AO73" s="355"/>
      <c r="AP73" s="284"/>
    </row>
    <row r="74" spans="1:42" ht="15" customHeight="1" thickBot="1" x14ac:dyDescent="0.25">
      <c r="A74" s="52" t="s">
        <v>194</v>
      </c>
      <c r="B74" s="196" t="s">
        <v>195</v>
      </c>
      <c r="C74" s="197"/>
      <c r="D74" s="18"/>
      <c r="E74" s="19">
        <f>SUM(E75:E81)</f>
        <v>120</v>
      </c>
      <c r="F74" s="20">
        <f>SUM(F75:F81)</f>
        <v>28</v>
      </c>
      <c r="G74" s="21">
        <f>SUM(G75:G81)</f>
        <v>0</v>
      </c>
      <c r="H74" s="22">
        <f t="shared" ref="H74:AO74" si="15">SUM(H75:H81)</f>
        <v>0</v>
      </c>
      <c r="I74" s="22">
        <f t="shared" si="15"/>
        <v>0</v>
      </c>
      <c r="J74" s="22">
        <f t="shared" si="15"/>
        <v>0</v>
      </c>
      <c r="K74" s="23">
        <f t="shared" si="15"/>
        <v>0</v>
      </c>
      <c r="L74" s="21">
        <f t="shared" si="15"/>
        <v>0</v>
      </c>
      <c r="M74" s="22">
        <f t="shared" si="15"/>
        <v>0</v>
      </c>
      <c r="N74" s="22">
        <f t="shared" si="15"/>
        <v>0</v>
      </c>
      <c r="O74" s="22">
        <f t="shared" si="15"/>
        <v>0</v>
      </c>
      <c r="P74" s="23">
        <f t="shared" si="15"/>
        <v>0</v>
      </c>
      <c r="Q74" s="21">
        <f t="shared" si="15"/>
        <v>0</v>
      </c>
      <c r="R74" s="22">
        <f t="shared" si="15"/>
        <v>0</v>
      </c>
      <c r="S74" s="22">
        <f t="shared" si="15"/>
        <v>0</v>
      </c>
      <c r="T74" s="22">
        <f t="shared" si="15"/>
        <v>0</v>
      </c>
      <c r="U74" s="23">
        <f t="shared" si="15"/>
        <v>0</v>
      </c>
      <c r="V74" s="21">
        <f t="shared" si="15"/>
        <v>0</v>
      </c>
      <c r="W74" s="22">
        <f t="shared" si="15"/>
        <v>0</v>
      </c>
      <c r="X74" s="22">
        <f t="shared" si="15"/>
        <v>0</v>
      </c>
      <c r="Y74" s="22">
        <f t="shared" si="15"/>
        <v>0</v>
      </c>
      <c r="Z74" s="23">
        <f t="shared" si="15"/>
        <v>0</v>
      </c>
      <c r="AA74" s="21">
        <f t="shared" si="15"/>
        <v>0</v>
      </c>
      <c r="AB74" s="22">
        <f t="shared" si="15"/>
        <v>0</v>
      </c>
      <c r="AC74" s="22">
        <f t="shared" si="15"/>
        <v>0</v>
      </c>
      <c r="AD74" s="22">
        <f t="shared" si="15"/>
        <v>0</v>
      </c>
      <c r="AE74" s="23">
        <f t="shared" si="15"/>
        <v>0</v>
      </c>
      <c r="AF74" s="21">
        <f t="shared" si="15"/>
        <v>50</v>
      </c>
      <c r="AG74" s="22">
        <f t="shared" si="15"/>
        <v>30</v>
      </c>
      <c r="AH74" s="22">
        <f t="shared" si="15"/>
        <v>40</v>
      </c>
      <c r="AI74" s="22">
        <f t="shared" si="15"/>
        <v>0</v>
      </c>
      <c r="AJ74" s="23">
        <f t="shared" si="15"/>
        <v>28</v>
      </c>
      <c r="AK74" s="21">
        <f t="shared" si="15"/>
        <v>0</v>
      </c>
      <c r="AL74" s="22">
        <f t="shared" si="15"/>
        <v>0</v>
      </c>
      <c r="AM74" s="22">
        <f t="shared" si="15"/>
        <v>0</v>
      </c>
      <c r="AN74" s="22">
        <f t="shared" si="15"/>
        <v>0</v>
      </c>
      <c r="AO74" s="23">
        <f t="shared" si="15"/>
        <v>0</v>
      </c>
      <c r="AP74" s="24"/>
    </row>
    <row r="75" spans="1:42" s="179" customFormat="1" ht="13.5" thickBot="1" x14ac:dyDescent="0.25">
      <c r="A75" s="371" t="s">
        <v>202</v>
      </c>
      <c r="B75" s="349" t="s">
        <v>242</v>
      </c>
      <c r="C75" s="372" t="s">
        <v>240</v>
      </c>
      <c r="D75" s="336"/>
      <c r="E75" s="271">
        <f t="shared" ref="E75:E81" si="16">G75+H75+I75+L75+M75+N75+Q75+R75+S75+V75+W75+X75+AA75+AB75+AC75+AF75+AG75+AH75+AK75+AL75+AM75</f>
        <v>20</v>
      </c>
      <c r="F75" s="272">
        <v>4</v>
      </c>
      <c r="G75" s="352"/>
      <c r="H75" s="280"/>
      <c r="I75" s="280"/>
      <c r="J75" s="280"/>
      <c r="K75" s="280"/>
      <c r="L75" s="352"/>
      <c r="M75" s="280"/>
      <c r="N75" s="280"/>
      <c r="O75" s="280"/>
      <c r="P75" s="361"/>
      <c r="Q75" s="280"/>
      <c r="R75" s="280"/>
      <c r="S75" s="280"/>
      <c r="T75" s="280"/>
      <c r="U75" s="361"/>
      <c r="V75" s="280"/>
      <c r="W75" s="280"/>
      <c r="X75" s="280"/>
      <c r="Y75" s="280"/>
      <c r="Z75" s="361"/>
      <c r="AA75" s="280"/>
      <c r="AB75" s="280"/>
      <c r="AC75" s="280"/>
      <c r="AD75" s="280"/>
      <c r="AE75" s="272"/>
      <c r="AF75" s="373">
        <v>10</v>
      </c>
      <c r="AG75" s="374">
        <v>10</v>
      </c>
      <c r="AH75" s="374">
        <v>0</v>
      </c>
      <c r="AI75" s="374" t="s">
        <v>26</v>
      </c>
      <c r="AJ75" s="375">
        <v>4</v>
      </c>
      <c r="AK75" s="274"/>
      <c r="AL75" s="274"/>
      <c r="AM75" s="274"/>
      <c r="AN75" s="274"/>
      <c r="AO75" s="355"/>
      <c r="AP75" s="284"/>
    </row>
    <row r="76" spans="1:42" s="179" customFormat="1" ht="13.5" thickBot="1" x14ac:dyDescent="0.25">
      <c r="A76" s="371" t="s">
        <v>203</v>
      </c>
      <c r="B76" s="285" t="s">
        <v>236</v>
      </c>
      <c r="C76" s="372" t="s">
        <v>112</v>
      </c>
      <c r="D76" s="270" t="s">
        <v>30</v>
      </c>
      <c r="E76" s="271">
        <f t="shared" si="16"/>
        <v>20</v>
      </c>
      <c r="F76" s="272">
        <v>4</v>
      </c>
      <c r="G76" s="352"/>
      <c r="H76" s="280"/>
      <c r="I76" s="280"/>
      <c r="J76" s="280"/>
      <c r="K76" s="280"/>
      <c r="L76" s="352"/>
      <c r="M76" s="280"/>
      <c r="N76" s="280"/>
      <c r="O76" s="280"/>
      <c r="P76" s="361"/>
      <c r="Q76" s="280"/>
      <c r="R76" s="280"/>
      <c r="S76" s="280"/>
      <c r="T76" s="280"/>
      <c r="U76" s="361"/>
      <c r="V76" s="280"/>
      <c r="W76" s="280"/>
      <c r="X76" s="280"/>
      <c r="Y76" s="280"/>
      <c r="Z76" s="361"/>
      <c r="AA76" s="280"/>
      <c r="AB76" s="280"/>
      <c r="AC76" s="280"/>
      <c r="AD76" s="280"/>
      <c r="AE76" s="272"/>
      <c r="AF76" s="273">
        <v>10</v>
      </c>
      <c r="AG76" s="274">
        <v>10</v>
      </c>
      <c r="AH76" s="274">
        <v>0</v>
      </c>
      <c r="AI76" s="274" t="s">
        <v>26</v>
      </c>
      <c r="AJ76" s="277">
        <v>4</v>
      </c>
      <c r="AK76" s="274"/>
      <c r="AL76" s="274"/>
      <c r="AM76" s="274"/>
      <c r="AN76" s="274"/>
      <c r="AO76" s="355"/>
      <c r="AP76" s="284"/>
    </row>
    <row r="77" spans="1:42" s="179" customFormat="1" ht="13.5" thickBot="1" x14ac:dyDescent="0.25">
      <c r="A77" s="371" t="s">
        <v>204</v>
      </c>
      <c r="B77" s="285" t="s">
        <v>247</v>
      </c>
      <c r="C77" s="372" t="s">
        <v>185</v>
      </c>
      <c r="D77" s="270" t="s">
        <v>30</v>
      </c>
      <c r="E77" s="271">
        <f t="shared" si="16"/>
        <v>20</v>
      </c>
      <c r="F77" s="323">
        <v>4</v>
      </c>
      <c r="G77" s="352"/>
      <c r="H77" s="280"/>
      <c r="I77" s="280"/>
      <c r="J77" s="280"/>
      <c r="K77" s="280"/>
      <c r="L77" s="352"/>
      <c r="M77" s="280"/>
      <c r="N77" s="280"/>
      <c r="O77" s="280"/>
      <c r="P77" s="361"/>
      <c r="Q77" s="280"/>
      <c r="R77" s="280"/>
      <c r="S77" s="280"/>
      <c r="T77" s="280"/>
      <c r="U77" s="361"/>
      <c r="V77" s="280"/>
      <c r="W77" s="280"/>
      <c r="X77" s="280"/>
      <c r="Y77" s="280"/>
      <c r="Z77" s="361"/>
      <c r="AA77" s="280"/>
      <c r="AB77" s="280"/>
      <c r="AC77" s="280"/>
      <c r="AD77" s="280"/>
      <c r="AE77" s="272"/>
      <c r="AF77" s="376">
        <v>10</v>
      </c>
      <c r="AG77" s="377">
        <v>10</v>
      </c>
      <c r="AH77" s="377">
        <v>0</v>
      </c>
      <c r="AI77" s="377" t="s">
        <v>26</v>
      </c>
      <c r="AJ77" s="378">
        <v>4</v>
      </c>
      <c r="AK77" s="274"/>
      <c r="AL77" s="274"/>
      <c r="AM77" s="274"/>
      <c r="AN77" s="274"/>
      <c r="AO77" s="355"/>
      <c r="AP77" s="284"/>
    </row>
    <row r="78" spans="1:42" s="179" customFormat="1" ht="13.5" thickBot="1" x14ac:dyDescent="0.25">
      <c r="A78" s="371" t="s">
        <v>178</v>
      </c>
      <c r="B78" s="285" t="s">
        <v>249</v>
      </c>
      <c r="C78" s="372" t="s">
        <v>186</v>
      </c>
      <c r="D78" s="270" t="s">
        <v>30</v>
      </c>
      <c r="E78" s="271">
        <f t="shared" si="16"/>
        <v>15</v>
      </c>
      <c r="F78" s="323">
        <v>4</v>
      </c>
      <c r="G78" s="352"/>
      <c r="H78" s="280"/>
      <c r="I78" s="280"/>
      <c r="J78" s="280"/>
      <c r="K78" s="280"/>
      <c r="L78" s="352"/>
      <c r="M78" s="280"/>
      <c r="N78" s="280"/>
      <c r="O78" s="280"/>
      <c r="P78" s="361"/>
      <c r="Q78" s="280"/>
      <c r="R78" s="280"/>
      <c r="S78" s="280"/>
      <c r="T78" s="280"/>
      <c r="U78" s="361"/>
      <c r="V78" s="280"/>
      <c r="W78" s="280"/>
      <c r="X78" s="280"/>
      <c r="Y78" s="280"/>
      <c r="Z78" s="361"/>
      <c r="AA78" s="280"/>
      <c r="AB78" s="280"/>
      <c r="AC78" s="280"/>
      <c r="AD78" s="280"/>
      <c r="AE78" s="272"/>
      <c r="AF78" s="379">
        <v>10</v>
      </c>
      <c r="AG78" s="380">
        <v>0</v>
      </c>
      <c r="AH78" s="380">
        <v>5</v>
      </c>
      <c r="AI78" s="380" t="s">
        <v>26</v>
      </c>
      <c r="AJ78" s="381">
        <v>4</v>
      </c>
      <c r="AK78" s="274"/>
      <c r="AL78" s="274"/>
      <c r="AM78" s="274"/>
      <c r="AN78" s="274"/>
      <c r="AO78" s="355"/>
      <c r="AP78" s="284"/>
    </row>
    <row r="79" spans="1:42" s="179" customFormat="1" ht="13.5" thickBot="1" x14ac:dyDescent="0.25">
      <c r="A79" s="371" t="s">
        <v>179</v>
      </c>
      <c r="B79" s="285" t="s">
        <v>250</v>
      </c>
      <c r="C79" s="372" t="s">
        <v>187</v>
      </c>
      <c r="D79" s="270" t="s">
        <v>30</v>
      </c>
      <c r="E79" s="271">
        <f t="shared" si="16"/>
        <v>20</v>
      </c>
      <c r="F79" s="323">
        <v>4</v>
      </c>
      <c r="G79" s="352"/>
      <c r="H79" s="280"/>
      <c r="I79" s="280"/>
      <c r="J79" s="280"/>
      <c r="K79" s="280"/>
      <c r="L79" s="352"/>
      <c r="M79" s="280"/>
      <c r="N79" s="280"/>
      <c r="O79" s="280"/>
      <c r="P79" s="361"/>
      <c r="Q79" s="280"/>
      <c r="R79" s="280"/>
      <c r="S79" s="280"/>
      <c r="T79" s="280"/>
      <c r="U79" s="361"/>
      <c r="V79" s="280"/>
      <c r="W79" s="280"/>
      <c r="X79" s="280"/>
      <c r="Y79" s="280"/>
      <c r="Z79" s="361"/>
      <c r="AA79" s="280"/>
      <c r="AB79" s="280"/>
      <c r="AC79" s="280"/>
      <c r="AD79" s="280"/>
      <c r="AE79" s="272"/>
      <c r="AF79" s="379">
        <v>10</v>
      </c>
      <c r="AG79" s="380">
        <v>0</v>
      </c>
      <c r="AH79" s="380">
        <v>10</v>
      </c>
      <c r="AI79" s="380" t="s">
        <v>26</v>
      </c>
      <c r="AJ79" s="381">
        <v>4</v>
      </c>
      <c r="AK79" s="274"/>
      <c r="AL79" s="274"/>
      <c r="AM79" s="274"/>
      <c r="AN79" s="274"/>
      <c r="AO79" s="355"/>
      <c r="AP79" s="284"/>
    </row>
    <row r="80" spans="1:42" s="179" customFormat="1" ht="13.5" thickBot="1" x14ac:dyDescent="0.25">
      <c r="A80" s="371" t="s">
        <v>135</v>
      </c>
      <c r="B80" s="285" t="s">
        <v>248</v>
      </c>
      <c r="C80" s="372" t="s">
        <v>188</v>
      </c>
      <c r="D80" s="336"/>
      <c r="E80" s="271">
        <f t="shared" si="16"/>
        <v>15</v>
      </c>
      <c r="F80" s="323">
        <v>4</v>
      </c>
      <c r="G80" s="352"/>
      <c r="H80" s="280"/>
      <c r="I80" s="280"/>
      <c r="J80" s="280"/>
      <c r="K80" s="280"/>
      <c r="L80" s="352"/>
      <c r="M80" s="280"/>
      <c r="N80" s="280"/>
      <c r="O80" s="280"/>
      <c r="P80" s="361"/>
      <c r="Q80" s="280"/>
      <c r="R80" s="280"/>
      <c r="S80" s="280"/>
      <c r="T80" s="280"/>
      <c r="U80" s="361"/>
      <c r="V80" s="280"/>
      <c r="W80" s="280"/>
      <c r="X80" s="280"/>
      <c r="Y80" s="280"/>
      <c r="Z80" s="361"/>
      <c r="AA80" s="280"/>
      <c r="AB80" s="280"/>
      <c r="AC80" s="280"/>
      <c r="AD80" s="280"/>
      <c r="AE80" s="272"/>
      <c r="AF80" s="376">
        <v>0</v>
      </c>
      <c r="AG80" s="377">
        <v>0</v>
      </c>
      <c r="AH80" s="377">
        <v>15</v>
      </c>
      <c r="AI80" s="377" t="s">
        <v>31</v>
      </c>
      <c r="AJ80" s="378">
        <v>4</v>
      </c>
      <c r="AK80" s="274"/>
      <c r="AL80" s="274"/>
      <c r="AM80" s="274"/>
      <c r="AN80" s="274"/>
      <c r="AO80" s="355"/>
      <c r="AP80" s="284"/>
    </row>
    <row r="81" spans="1:55" s="179" customFormat="1" ht="13.5" thickBot="1" x14ac:dyDescent="0.25">
      <c r="A81" s="371" t="s">
        <v>180</v>
      </c>
      <c r="B81" s="287" t="s">
        <v>245</v>
      </c>
      <c r="C81" s="269" t="s">
        <v>108</v>
      </c>
      <c r="D81" s="347"/>
      <c r="E81" s="271">
        <f t="shared" si="16"/>
        <v>10</v>
      </c>
      <c r="F81" s="272">
        <f>K81+P81+U81+Z81+AE81+AJ81+AO81</f>
        <v>4</v>
      </c>
      <c r="G81" s="352"/>
      <c r="H81" s="280"/>
      <c r="I81" s="280"/>
      <c r="J81" s="280"/>
      <c r="K81" s="280"/>
      <c r="L81" s="352"/>
      <c r="M81" s="280"/>
      <c r="N81" s="280"/>
      <c r="O81" s="280"/>
      <c r="P81" s="361"/>
      <c r="Q81" s="280"/>
      <c r="R81" s="280"/>
      <c r="S81" s="280"/>
      <c r="T81" s="280"/>
      <c r="U81" s="361"/>
      <c r="V81" s="280"/>
      <c r="W81" s="280"/>
      <c r="X81" s="280"/>
      <c r="Y81" s="280"/>
      <c r="Z81" s="361"/>
      <c r="AA81" s="280"/>
      <c r="AB81" s="280"/>
      <c r="AC81" s="280"/>
      <c r="AD81" s="280"/>
      <c r="AE81" s="382"/>
      <c r="AF81" s="383">
        <v>0</v>
      </c>
      <c r="AG81" s="384">
        <v>0</v>
      </c>
      <c r="AH81" s="384">
        <v>10</v>
      </c>
      <c r="AI81" s="384" t="s">
        <v>31</v>
      </c>
      <c r="AJ81" s="385">
        <v>4</v>
      </c>
      <c r="AK81" s="274"/>
      <c r="AL81" s="274"/>
      <c r="AM81" s="274"/>
      <c r="AN81" s="274"/>
      <c r="AO81" s="355"/>
      <c r="AP81" s="284"/>
    </row>
    <row r="82" spans="1:55" ht="13.5" thickBot="1" x14ac:dyDescent="0.25">
      <c r="A82" s="16"/>
      <c r="B82" s="203" t="s">
        <v>123</v>
      </c>
      <c r="C82" s="204"/>
      <c r="D82" s="73"/>
      <c r="E82" s="19">
        <f t="shared" ref="E82:AO82" si="17">SUM(E83:E86)</f>
        <v>40</v>
      </c>
      <c r="F82" s="20">
        <f t="shared" si="17"/>
        <v>12</v>
      </c>
      <c r="G82" s="21">
        <f t="shared" si="17"/>
        <v>5</v>
      </c>
      <c r="H82" s="22">
        <f t="shared" si="17"/>
        <v>5</v>
      </c>
      <c r="I82" s="22">
        <f t="shared" si="17"/>
        <v>0</v>
      </c>
      <c r="J82" s="22">
        <f t="shared" si="17"/>
        <v>0</v>
      </c>
      <c r="K82" s="23">
        <f t="shared" si="17"/>
        <v>3</v>
      </c>
      <c r="L82" s="22">
        <f t="shared" si="17"/>
        <v>5</v>
      </c>
      <c r="M82" s="22">
        <f t="shared" si="17"/>
        <v>5</v>
      </c>
      <c r="N82" s="22">
        <f t="shared" si="17"/>
        <v>0</v>
      </c>
      <c r="O82" s="22">
        <f t="shared" si="17"/>
        <v>0</v>
      </c>
      <c r="P82" s="22">
        <f t="shared" si="17"/>
        <v>3</v>
      </c>
      <c r="Q82" s="21">
        <f t="shared" si="17"/>
        <v>5</v>
      </c>
      <c r="R82" s="22">
        <f t="shared" si="17"/>
        <v>5</v>
      </c>
      <c r="S82" s="22">
        <f t="shared" si="17"/>
        <v>0</v>
      </c>
      <c r="T82" s="22">
        <f t="shared" si="17"/>
        <v>0</v>
      </c>
      <c r="U82" s="23">
        <f t="shared" si="17"/>
        <v>3</v>
      </c>
      <c r="V82" s="22">
        <f t="shared" si="17"/>
        <v>5</v>
      </c>
      <c r="W82" s="22">
        <f t="shared" si="17"/>
        <v>5</v>
      </c>
      <c r="X82" s="22">
        <f t="shared" si="17"/>
        <v>0</v>
      </c>
      <c r="Y82" s="22">
        <f t="shared" si="17"/>
        <v>0</v>
      </c>
      <c r="Z82" s="22">
        <f t="shared" si="17"/>
        <v>3</v>
      </c>
      <c r="AA82" s="21">
        <f t="shared" si="17"/>
        <v>0</v>
      </c>
      <c r="AB82" s="22">
        <f t="shared" si="17"/>
        <v>0</v>
      </c>
      <c r="AC82" s="22">
        <f t="shared" si="17"/>
        <v>0</v>
      </c>
      <c r="AD82" s="22">
        <f t="shared" si="17"/>
        <v>0</v>
      </c>
      <c r="AE82" s="23">
        <f t="shared" si="17"/>
        <v>0</v>
      </c>
      <c r="AF82" s="22">
        <f t="shared" si="17"/>
        <v>0</v>
      </c>
      <c r="AG82" s="22">
        <f t="shared" si="17"/>
        <v>0</v>
      </c>
      <c r="AH82" s="22">
        <f t="shared" si="17"/>
        <v>0</v>
      </c>
      <c r="AI82" s="22">
        <f t="shared" si="17"/>
        <v>0</v>
      </c>
      <c r="AJ82" s="22">
        <f t="shared" si="17"/>
        <v>0</v>
      </c>
      <c r="AK82" s="21">
        <f t="shared" si="17"/>
        <v>0</v>
      </c>
      <c r="AL82" s="22">
        <f t="shared" si="17"/>
        <v>0</v>
      </c>
      <c r="AM82" s="22">
        <f t="shared" si="17"/>
        <v>0</v>
      </c>
      <c r="AN82" s="22">
        <f t="shared" si="17"/>
        <v>0</v>
      </c>
      <c r="AO82" s="23">
        <f t="shared" si="17"/>
        <v>0</v>
      </c>
      <c r="AP82" s="24"/>
    </row>
    <row r="83" spans="1:55" x14ac:dyDescent="0.2">
      <c r="A83" s="51" t="s">
        <v>205</v>
      </c>
      <c r="B83" s="48" t="s">
        <v>238</v>
      </c>
      <c r="C83" s="25" t="s">
        <v>124</v>
      </c>
      <c r="D83" s="63"/>
      <c r="E83" s="27">
        <f>G83+H83+I83+L83+M83+N83+Q83+R83+S83+V83+W83+X83+AA83+AB83+AC83+AF83+AG83+AH83+AK83+AL83+AM83</f>
        <v>10</v>
      </c>
      <c r="F83" s="28">
        <f>K83+P83+U83+Z83+AE83+AJ83+AO83</f>
        <v>3</v>
      </c>
      <c r="G83" s="29">
        <v>5</v>
      </c>
      <c r="H83" s="30">
        <v>5</v>
      </c>
      <c r="I83" s="74">
        <v>0</v>
      </c>
      <c r="J83" s="30" t="s">
        <v>26</v>
      </c>
      <c r="K83" s="31">
        <v>3</v>
      </c>
      <c r="L83" s="30"/>
      <c r="M83" s="30"/>
      <c r="N83" s="30"/>
      <c r="O83" s="30"/>
      <c r="P83" s="75"/>
      <c r="Q83" s="29"/>
      <c r="R83" s="30"/>
      <c r="S83" s="30"/>
      <c r="T83" s="30"/>
      <c r="U83" s="31"/>
      <c r="V83" s="30"/>
      <c r="W83" s="30"/>
      <c r="X83" s="30"/>
      <c r="Y83" s="30"/>
      <c r="Z83" s="32"/>
      <c r="AA83" s="29"/>
      <c r="AB83" s="66"/>
      <c r="AC83" s="66"/>
      <c r="AD83" s="66"/>
      <c r="AE83" s="34"/>
      <c r="AF83" s="69"/>
      <c r="AG83" s="69"/>
      <c r="AH83" s="69"/>
      <c r="AI83" s="69"/>
      <c r="AJ83" s="33"/>
      <c r="AK83" s="76"/>
      <c r="AL83" s="77"/>
      <c r="AM83" s="77"/>
      <c r="AN83" s="77"/>
      <c r="AO83" s="78"/>
      <c r="AP83" s="79"/>
    </row>
    <row r="84" spans="1:55" x14ac:dyDescent="0.2">
      <c r="A84" s="51" t="s">
        <v>206</v>
      </c>
      <c r="B84" s="48" t="s">
        <v>238</v>
      </c>
      <c r="C84" s="25" t="s">
        <v>125</v>
      </c>
      <c r="D84" s="55"/>
      <c r="E84" s="27">
        <f>G84+H84+I84+L84+M84+N84+Q84+R84+S84+V84+W84+X84+AA84+AB84+AC84+AF84+AG84+AH84+AK84+AL84+AM84</f>
        <v>10</v>
      </c>
      <c r="F84" s="28">
        <f>K84+P84+U84+Z84+AE84+AJ84+AO84</f>
        <v>3</v>
      </c>
      <c r="G84" s="37"/>
      <c r="H84" s="38"/>
      <c r="I84" s="38"/>
      <c r="J84" s="38"/>
      <c r="K84" s="39"/>
      <c r="L84" s="13">
        <v>5</v>
      </c>
      <c r="M84" s="13">
        <v>5</v>
      </c>
      <c r="N84" s="13">
        <v>0</v>
      </c>
      <c r="O84" s="13" t="s">
        <v>26</v>
      </c>
      <c r="P84" s="45">
        <v>3</v>
      </c>
      <c r="Q84" s="43"/>
      <c r="R84" s="13"/>
      <c r="S84" s="13"/>
      <c r="T84" s="13"/>
      <c r="U84" s="44"/>
      <c r="V84" s="13"/>
      <c r="W84" s="13"/>
      <c r="X84" s="13"/>
      <c r="Y84" s="13"/>
      <c r="Z84" s="45"/>
      <c r="AA84" s="43"/>
      <c r="AB84" s="12"/>
      <c r="AC84" s="12"/>
      <c r="AD84" s="12"/>
      <c r="AE84" s="47"/>
      <c r="AF84" s="54"/>
      <c r="AG84" s="54"/>
      <c r="AH84" s="54"/>
      <c r="AI84" s="54"/>
      <c r="AJ84" s="46"/>
      <c r="AK84" s="80"/>
      <c r="AL84" s="81"/>
      <c r="AM84" s="81"/>
      <c r="AN84" s="81"/>
      <c r="AO84" s="82"/>
      <c r="AP84" s="83"/>
    </row>
    <row r="85" spans="1:55" x14ac:dyDescent="0.2">
      <c r="A85" s="51" t="s">
        <v>207</v>
      </c>
      <c r="B85" s="48" t="s">
        <v>238</v>
      </c>
      <c r="C85" s="25" t="s">
        <v>126</v>
      </c>
      <c r="D85" s="26"/>
      <c r="E85" s="27">
        <f>G85+H85+I85+L85+M85+N85+Q85+R85+S85+V85+W85+X85+AA85+AB85+AC85+AF85+AG85+AH85+AK85+AL85+AM85</f>
        <v>10</v>
      </c>
      <c r="F85" s="28">
        <f>K85+P85+U85+Z85+AE85+AJ85+AO85</f>
        <v>3</v>
      </c>
      <c r="G85" s="37"/>
      <c r="H85" s="38"/>
      <c r="I85" s="38"/>
      <c r="J85" s="38"/>
      <c r="K85" s="39"/>
      <c r="L85" s="38"/>
      <c r="M85" s="38"/>
      <c r="N85" s="38"/>
      <c r="O85" s="38"/>
      <c r="P85" s="40"/>
      <c r="Q85" s="37">
        <v>5</v>
      </c>
      <c r="R85" s="38">
        <v>5</v>
      </c>
      <c r="S85" s="38">
        <v>0</v>
      </c>
      <c r="T85" s="38" t="s">
        <v>26</v>
      </c>
      <c r="U85" s="39">
        <v>3</v>
      </c>
      <c r="V85" s="38"/>
      <c r="W85" s="38"/>
      <c r="X85" s="38"/>
      <c r="Y85" s="38"/>
      <c r="Z85" s="40"/>
      <c r="AA85" s="37"/>
      <c r="AB85" s="50"/>
      <c r="AC85" s="50"/>
      <c r="AD85" s="50"/>
      <c r="AE85" s="41"/>
      <c r="AF85" s="37"/>
      <c r="AG85" s="38"/>
      <c r="AH85" s="38"/>
      <c r="AI85" s="38"/>
      <c r="AJ85" s="39"/>
      <c r="AK85" s="84"/>
      <c r="AL85" s="71"/>
      <c r="AM85" s="71"/>
      <c r="AN85" s="71"/>
      <c r="AO85" s="70"/>
      <c r="AP85" s="85"/>
    </row>
    <row r="86" spans="1:55" ht="13.5" thickBot="1" x14ac:dyDescent="0.25">
      <c r="A86" s="51" t="s">
        <v>208</v>
      </c>
      <c r="B86" s="48" t="s">
        <v>238</v>
      </c>
      <c r="C86" s="94" t="s">
        <v>127</v>
      </c>
      <c r="D86" s="26"/>
      <c r="E86" s="27">
        <f>G86+H86+I86+L86+M86+N86+Q86+R86+S86+V86+W86+X86+AA86+AB86+AC86+AF86+AG86+AH86+AK86+AL86+AM86</f>
        <v>10</v>
      </c>
      <c r="F86" s="28">
        <f>K86+P86+U86+Z86+AE86+AJ86+AO86</f>
        <v>3</v>
      </c>
      <c r="G86" s="43"/>
      <c r="H86" s="13"/>
      <c r="I86" s="13"/>
      <c r="J86" s="13"/>
      <c r="K86" s="44"/>
      <c r="L86" s="13"/>
      <c r="M86" s="13"/>
      <c r="N86" s="13"/>
      <c r="O86" s="13"/>
      <c r="P86" s="72"/>
      <c r="Q86" s="56"/>
      <c r="R86" s="57"/>
      <c r="S86" s="57"/>
      <c r="T86" s="57"/>
      <c r="U86" s="58"/>
      <c r="V86" s="56">
        <v>5</v>
      </c>
      <c r="W86" s="57">
        <v>5</v>
      </c>
      <c r="X86" s="57">
        <v>0</v>
      </c>
      <c r="Y86" s="57" t="s">
        <v>26</v>
      </c>
      <c r="Z86" s="58">
        <v>3</v>
      </c>
      <c r="AA86" s="43"/>
      <c r="AB86" s="12"/>
      <c r="AC86" s="12"/>
      <c r="AD86" s="12"/>
      <c r="AE86" s="47"/>
      <c r="AF86" s="38"/>
      <c r="AG86" s="38"/>
      <c r="AH86" s="38"/>
      <c r="AI86" s="38"/>
      <c r="AJ86" s="38"/>
      <c r="AK86" s="80"/>
      <c r="AL86" s="81"/>
      <c r="AM86" s="81"/>
      <c r="AN86" s="81"/>
      <c r="AO86" s="82"/>
      <c r="AP86" s="83"/>
    </row>
    <row r="87" spans="1:55" ht="13.5" thickBot="1" x14ac:dyDescent="0.25">
      <c r="A87" s="173"/>
      <c r="B87" s="241" t="s">
        <v>128</v>
      </c>
      <c r="C87" s="242"/>
      <c r="D87" s="20"/>
      <c r="E87" s="19">
        <v>33</v>
      </c>
      <c r="F87" s="19">
        <v>20</v>
      </c>
      <c r="G87" s="86">
        <v>0</v>
      </c>
      <c r="H87" s="87">
        <v>0</v>
      </c>
      <c r="I87" s="87">
        <v>0</v>
      </c>
      <c r="J87" s="20">
        <v>0</v>
      </c>
      <c r="K87" s="89">
        <v>0</v>
      </c>
      <c r="L87" s="86">
        <v>0</v>
      </c>
      <c r="M87" s="87">
        <v>0</v>
      </c>
      <c r="N87" s="87">
        <v>0</v>
      </c>
      <c r="O87" s="20">
        <v>0</v>
      </c>
      <c r="P87" s="89">
        <v>0</v>
      </c>
      <c r="Q87" s="86">
        <v>0</v>
      </c>
      <c r="R87" s="87">
        <v>0</v>
      </c>
      <c r="S87" s="87">
        <v>0</v>
      </c>
      <c r="T87" s="20">
        <v>0</v>
      </c>
      <c r="U87" s="89">
        <v>0</v>
      </c>
      <c r="V87" s="86">
        <v>0</v>
      </c>
      <c r="W87" s="87">
        <v>0</v>
      </c>
      <c r="X87" s="87">
        <v>0</v>
      </c>
      <c r="Y87" s="20">
        <v>0</v>
      </c>
      <c r="Z87" s="89">
        <v>0</v>
      </c>
      <c r="AA87" s="86">
        <v>0</v>
      </c>
      <c r="AB87" s="87">
        <v>0</v>
      </c>
      <c r="AC87" s="87">
        <v>0</v>
      </c>
      <c r="AD87" s="20">
        <v>0</v>
      </c>
      <c r="AE87" s="89">
        <v>0</v>
      </c>
      <c r="AF87" s="86">
        <v>0</v>
      </c>
      <c r="AG87" s="87">
        <v>0</v>
      </c>
      <c r="AH87" s="87">
        <v>0</v>
      </c>
      <c r="AI87" s="20">
        <v>0</v>
      </c>
      <c r="AJ87" s="89">
        <v>0</v>
      </c>
      <c r="AK87" s="86">
        <v>0</v>
      </c>
      <c r="AL87" s="87">
        <v>0</v>
      </c>
      <c r="AM87" s="87">
        <v>0</v>
      </c>
      <c r="AN87" s="20" t="s">
        <v>31</v>
      </c>
      <c r="AO87" s="89">
        <v>20</v>
      </c>
      <c r="AP87" s="174"/>
    </row>
    <row r="88" spans="1:55" ht="13.5" thickBot="1" x14ac:dyDescent="0.25">
      <c r="A88" s="52"/>
      <c r="B88" s="241" t="s">
        <v>129</v>
      </c>
      <c r="C88" s="242"/>
      <c r="D88" s="21"/>
      <c r="E88" s="19">
        <f>G88+H88+I88+L88+M88+N88+Q88+R88+S88+V88+W88+X88+AA88+AB88+AC88+AF88+AG88+AH88+AK88+AL88+AM88</f>
        <v>0</v>
      </c>
      <c r="F88" s="19">
        <v>10</v>
      </c>
      <c r="G88" s="86">
        <v>0</v>
      </c>
      <c r="H88" s="87">
        <v>0</v>
      </c>
      <c r="I88" s="87">
        <v>0</v>
      </c>
      <c r="J88" s="87">
        <v>0</v>
      </c>
      <c r="K88" s="88">
        <v>0</v>
      </c>
      <c r="L88" s="86">
        <v>0</v>
      </c>
      <c r="M88" s="87">
        <v>0</v>
      </c>
      <c r="N88" s="87">
        <v>0</v>
      </c>
      <c r="O88" s="87">
        <v>0</v>
      </c>
      <c r="P88" s="88">
        <v>0</v>
      </c>
      <c r="Q88" s="86">
        <v>0</v>
      </c>
      <c r="R88" s="87">
        <v>0</v>
      </c>
      <c r="S88" s="87">
        <v>0</v>
      </c>
      <c r="T88" s="87">
        <v>0</v>
      </c>
      <c r="U88" s="88">
        <v>0</v>
      </c>
      <c r="V88" s="86">
        <v>0</v>
      </c>
      <c r="W88" s="87">
        <v>0</v>
      </c>
      <c r="X88" s="87">
        <v>0</v>
      </c>
      <c r="Y88" s="87">
        <v>0</v>
      </c>
      <c r="Z88" s="88">
        <v>0</v>
      </c>
      <c r="AA88" s="86">
        <v>0</v>
      </c>
      <c r="AB88" s="87">
        <v>0</v>
      </c>
      <c r="AC88" s="87">
        <v>0</v>
      </c>
      <c r="AD88" s="87">
        <v>0</v>
      </c>
      <c r="AE88" s="88">
        <v>0</v>
      </c>
      <c r="AF88" s="86">
        <v>0</v>
      </c>
      <c r="AG88" s="87">
        <v>0</v>
      </c>
      <c r="AH88" s="87">
        <v>0</v>
      </c>
      <c r="AI88" s="87">
        <v>0</v>
      </c>
      <c r="AJ88" s="88">
        <v>0</v>
      </c>
      <c r="AK88" s="86">
        <v>0</v>
      </c>
      <c r="AL88" s="87">
        <v>0</v>
      </c>
      <c r="AM88" s="87">
        <v>0</v>
      </c>
      <c r="AN88" s="20" t="s">
        <v>31</v>
      </c>
      <c r="AO88" s="89">
        <v>10</v>
      </c>
      <c r="AP88" s="24"/>
    </row>
    <row r="89" spans="1:55" ht="13.5" thickBot="1" x14ac:dyDescent="0.25">
      <c r="A89" s="21"/>
      <c r="B89" s="17"/>
      <c r="C89" s="90" t="s">
        <v>130</v>
      </c>
      <c r="D89" s="60"/>
      <c r="E89" s="183">
        <f>E8+E29+E34+E82</f>
        <v>750</v>
      </c>
      <c r="F89" s="184">
        <f>F8+F29+F34+F82+F87+F88</f>
        <v>210</v>
      </c>
      <c r="G89" s="91">
        <f t="shared" ref="G89:AN89" si="18">G8+G29+G34+G82</f>
        <v>60</v>
      </c>
      <c r="H89" s="92">
        <f t="shared" si="18"/>
        <v>50</v>
      </c>
      <c r="I89" s="92">
        <f t="shared" si="18"/>
        <v>10</v>
      </c>
      <c r="J89" s="92">
        <f t="shared" si="18"/>
        <v>0</v>
      </c>
      <c r="K89" s="208">
        <f>K8+K29+K34+K82+K87+K88</f>
        <v>29</v>
      </c>
      <c r="L89" s="92">
        <f t="shared" si="18"/>
        <v>70</v>
      </c>
      <c r="M89" s="92">
        <f t="shared" si="18"/>
        <v>60</v>
      </c>
      <c r="N89" s="92">
        <f t="shared" si="18"/>
        <v>0</v>
      </c>
      <c r="O89" s="92">
        <f t="shared" si="18"/>
        <v>0</v>
      </c>
      <c r="P89" s="92">
        <f>P8+P29+P34+P82+P87+P88</f>
        <v>31</v>
      </c>
      <c r="Q89" s="205">
        <f t="shared" si="18"/>
        <v>55</v>
      </c>
      <c r="R89" s="62">
        <f t="shared" si="18"/>
        <v>50</v>
      </c>
      <c r="S89" s="62">
        <f t="shared" si="18"/>
        <v>15</v>
      </c>
      <c r="T89" s="62">
        <f t="shared" si="18"/>
        <v>0</v>
      </c>
      <c r="U89" s="206">
        <f>U8+U29+U34+U82+U87+U88</f>
        <v>31</v>
      </c>
      <c r="V89" s="91">
        <f t="shared" si="18"/>
        <v>65</v>
      </c>
      <c r="W89" s="92">
        <f t="shared" si="18"/>
        <v>60</v>
      </c>
      <c r="X89" s="92">
        <f t="shared" si="18"/>
        <v>20</v>
      </c>
      <c r="Y89" s="92">
        <f t="shared" si="18"/>
        <v>0</v>
      </c>
      <c r="Z89" s="208">
        <f>Z8+Z29+Z34+Z82+Z87+Z88</f>
        <v>32</v>
      </c>
      <c r="AA89" s="91">
        <f t="shared" si="18"/>
        <v>55</v>
      </c>
      <c r="AB89" s="92">
        <f t="shared" si="18"/>
        <v>50</v>
      </c>
      <c r="AC89" s="92">
        <f t="shared" si="18"/>
        <v>10</v>
      </c>
      <c r="AD89" s="92">
        <f t="shared" si="18"/>
        <v>0</v>
      </c>
      <c r="AE89" s="208">
        <f>AE8+AE29+AE34+AE82+AE87+AE88</f>
        <v>29</v>
      </c>
      <c r="AF89" s="91">
        <f t="shared" si="18"/>
        <v>30</v>
      </c>
      <c r="AG89" s="92">
        <f t="shared" si="18"/>
        <v>70</v>
      </c>
      <c r="AH89" s="92">
        <f t="shared" si="18"/>
        <v>20</v>
      </c>
      <c r="AI89" s="92">
        <f t="shared" si="18"/>
        <v>0</v>
      </c>
      <c r="AJ89" s="208">
        <f>AJ8+AJ29+AJ34+AJ82+AJ87+AJ88</f>
        <v>28</v>
      </c>
      <c r="AK89" s="91">
        <f t="shared" si="18"/>
        <v>0</v>
      </c>
      <c r="AL89" s="92">
        <f t="shared" si="18"/>
        <v>0</v>
      </c>
      <c r="AM89" s="92">
        <f t="shared" si="18"/>
        <v>0</v>
      </c>
      <c r="AN89" s="92">
        <f t="shared" si="18"/>
        <v>0</v>
      </c>
      <c r="AO89" s="208">
        <f>AO8+AO29+AO34+AO82+AO87+AO88</f>
        <v>30</v>
      </c>
      <c r="AP89" s="24"/>
    </row>
    <row r="90" spans="1:55" x14ac:dyDescent="0.2">
      <c r="A90" s="63"/>
      <c r="B90" s="93"/>
      <c r="C90" s="94" t="s">
        <v>131</v>
      </c>
      <c r="D90" s="63"/>
      <c r="E90" s="101">
        <f>J90+O90+T90+Y90+AD90+AI90+AN90</f>
        <v>3</v>
      </c>
      <c r="F90" s="95"/>
      <c r="G90" s="64"/>
      <c r="H90" s="30"/>
      <c r="I90" s="30"/>
      <c r="J90" s="96">
        <v>2</v>
      </c>
      <c r="K90" s="97"/>
      <c r="L90" s="30"/>
      <c r="M90" s="30"/>
      <c r="N90" s="30"/>
      <c r="O90" s="96">
        <v>1</v>
      </c>
      <c r="P90" s="75"/>
      <c r="Q90" s="29"/>
      <c r="R90" s="30"/>
      <c r="S90" s="30"/>
      <c r="T90" s="96">
        <f>SUM(COUNTIF(T$9:T$28,"a"),COUNTIF(T$30:T$33,"a"),COUNTIF(T$37:T$49,"a"))</f>
        <v>0</v>
      </c>
      <c r="U90" s="97"/>
      <c r="V90" s="30"/>
      <c r="W90" s="30"/>
      <c r="X90" s="30"/>
      <c r="Y90" s="96">
        <f>SUM(COUNTIF(Y$9:Y$28,"a"),COUNTIF(Y$30:Y$33,"a"),COUNTIF(Y$37:Y$49,"a"))</f>
        <v>0</v>
      </c>
      <c r="Z90" s="75"/>
      <c r="AA90" s="29"/>
      <c r="AB90" s="30"/>
      <c r="AC90" s="30"/>
      <c r="AD90" s="96">
        <f>SUM(COUNTIF(AD$9:AD$28,"a"),COUNTIF(AD$30:AD$33,"a"),COUNTIF(AD$37:AD$49,"a"))</f>
        <v>0</v>
      </c>
      <c r="AE90" s="97"/>
      <c r="AF90" s="30"/>
      <c r="AG90" s="30"/>
      <c r="AH90" s="30"/>
      <c r="AI90" s="96">
        <f>SUM(COUNTIF(AI$9:AI$28,"a"),COUNTIF(AI$30:AI$33,"a"),COUNTIF(AI$37:AI$49,"a"),COUNTIF(AI50:AI57,"a"))</f>
        <v>0</v>
      </c>
      <c r="AJ90" s="75"/>
      <c r="AK90" s="64"/>
      <c r="AL90" s="65"/>
      <c r="AM90" s="65"/>
      <c r="AN90" s="96">
        <v>0</v>
      </c>
      <c r="AO90" s="35"/>
      <c r="AP90" s="35"/>
    </row>
    <row r="91" spans="1:55" x14ac:dyDescent="0.2">
      <c r="A91" s="55"/>
      <c r="B91" s="98"/>
      <c r="C91" s="42" t="s">
        <v>132</v>
      </c>
      <c r="D91" s="55"/>
      <c r="E91" s="101">
        <f>J91+O91+T91+Y91+AD91+AI91+AN91</f>
        <v>27</v>
      </c>
      <c r="F91" s="28"/>
      <c r="G91" s="29"/>
      <c r="H91" s="30"/>
      <c r="I91" s="30"/>
      <c r="J91" s="96">
        <f>SUM(COUNTIF(J$9:J$28,"v"),COUNTIF(J$30:J$33,"v"),COUNTIF(J$37:J$49,"v"),COUNTIF(J$83:J$86,"v"))</f>
        <v>5</v>
      </c>
      <c r="K91" s="97"/>
      <c r="L91" s="30"/>
      <c r="M91" s="30"/>
      <c r="N91" s="30"/>
      <c r="O91" s="96">
        <f>SUM(COUNTIF(O$9:O$28,"v"),COUNTIF(O$30:O$33,"v"),COUNTIF(O$37:O$49,"v"),COUNTIF(O$83:O$86,"v"))</f>
        <v>5</v>
      </c>
      <c r="P91" s="75"/>
      <c r="Q91" s="29"/>
      <c r="R91" s="30"/>
      <c r="S91" s="30"/>
      <c r="T91" s="96">
        <f>SUM(COUNTIF(T$9:T$28,"v"),COUNTIF(T$30:T$33,"v"),COUNTIF(T$37:T$49,"v"),COUNTIF(T$83:T$86,"v"))</f>
        <v>4</v>
      </c>
      <c r="U91" s="97"/>
      <c r="V91" s="30"/>
      <c r="W91" s="30"/>
      <c r="X91" s="30"/>
      <c r="Y91" s="96">
        <f>SUM(COUNTIF(Y$9:Y$28,"v"),COUNTIF(Y$30:Y$33,"v"),COUNTIF(Y$37:Y$49,"v"),COUNTIF(Y$83:Y$86,"v"))</f>
        <v>4</v>
      </c>
      <c r="Z91" s="75"/>
      <c r="AA91" s="29"/>
      <c r="AB91" s="30"/>
      <c r="AC91" s="30"/>
      <c r="AD91" s="96">
        <f>SUM(COUNTIF(AD$9:AD$28,"v"),COUNTIF(AD$30:AD$33,"v"),COUNTIF(AD$37:AD$49,"v"))</f>
        <v>4</v>
      </c>
      <c r="AE91" s="97"/>
      <c r="AF91" s="30"/>
      <c r="AG91" s="30"/>
      <c r="AH91" s="30"/>
      <c r="AI91" s="96">
        <f>SUM(COUNTIF(AI$9:AI$28,"v"),COUNTIF(AI$30:AI$33,"v"),COUNTIF(AI$37:AI$49,"v"),COUNTIF(AI51:AI57,"v"))</f>
        <v>5</v>
      </c>
      <c r="AJ91" s="75"/>
      <c r="AK91" s="29"/>
      <c r="AL91" s="30"/>
      <c r="AM91" s="30"/>
      <c r="AN91" s="96">
        <f>SUM(COUNTIF(AN$9:AN$28,"v"),COUNTIF(AN$30:AN$33,"v"),COUNTIF(AN$37:AN$49,"v"))</f>
        <v>0</v>
      </c>
      <c r="AO91" s="31"/>
      <c r="AP91" s="35"/>
    </row>
    <row r="92" spans="1:55" ht="13.5" thickBot="1" x14ac:dyDescent="0.25">
      <c r="A92" s="67"/>
      <c r="B92" s="99"/>
      <c r="C92" s="100" t="s">
        <v>133</v>
      </c>
      <c r="D92" s="63"/>
      <c r="E92" s="101">
        <f>J92+O92+T92+Y92+AD92+AI92+AN92</f>
        <v>24</v>
      </c>
      <c r="F92" s="15"/>
      <c r="G92" s="43"/>
      <c r="H92" s="13"/>
      <c r="I92" s="13"/>
      <c r="J92" s="96">
        <f>SUM(COUNTIF(J$9:J$28,"é"),COUNTIF(J$30:J$33,"é"),COUNTIF(J$37:J$49,"é"))</f>
        <v>2</v>
      </c>
      <c r="K92" s="102"/>
      <c r="L92" s="13"/>
      <c r="M92" s="13"/>
      <c r="N92" s="13"/>
      <c r="O92" s="96">
        <f>SUM(COUNTIF(O$9:O$28,"é"),COUNTIF(O$30:O$33,"é"),COUNTIF(O$37:O$49,"é"))</f>
        <v>3</v>
      </c>
      <c r="P92" s="72"/>
      <c r="Q92" s="43"/>
      <c r="R92" s="13"/>
      <c r="S92" s="13"/>
      <c r="T92" s="96">
        <f>SUM(COUNTIF(T$9:T$28,"é"),COUNTIF(T$30:T$33,"é"),COUNTIF(T$37:T$49,"é"))</f>
        <v>5</v>
      </c>
      <c r="U92" s="102"/>
      <c r="V92" s="13"/>
      <c r="W92" s="13"/>
      <c r="X92" s="13"/>
      <c r="Y92" s="96">
        <v>6</v>
      </c>
      <c r="Z92" s="72"/>
      <c r="AA92" s="43"/>
      <c r="AB92" s="13"/>
      <c r="AC92" s="13"/>
      <c r="AD92" s="96">
        <v>4</v>
      </c>
      <c r="AE92" s="102"/>
      <c r="AF92" s="13"/>
      <c r="AG92" s="13"/>
      <c r="AH92" s="13"/>
      <c r="AI92" s="96">
        <v>2</v>
      </c>
      <c r="AJ92" s="72"/>
      <c r="AK92" s="43"/>
      <c r="AL92" s="13"/>
      <c r="AM92" s="13"/>
      <c r="AN92" s="96">
        <v>2</v>
      </c>
      <c r="AO92" s="44"/>
      <c r="AP92" s="49"/>
    </row>
    <row r="93" spans="1:55" ht="13.5" thickBot="1" x14ac:dyDescent="0.25">
      <c r="A93" s="103"/>
      <c r="B93" s="5"/>
      <c r="C93" s="104" t="s">
        <v>134</v>
      </c>
      <c r="D93" s="105"/>
      <c r="E93" s="106">
        <f>J93+O93+T93+Y93+AD93+AI93+AN93</f>
        <v>54</v>
      </c>
      <c r="F93" s="107"/>
      <c r="G93" s="108">
        <v>0</v>
      </c>
      <c r="H93" s="4">
        <v>0</v>
      </c>
      <c r="I93" s="4">
        <v>0</v>
      </c>
      <c r="J93" s="4">
        <v>10</v>
      </c>
      <c r="K93" s="109">
        <v>0</v>
      </c>
      <c r="L93" s="4">
        <v>0</v>
      </c>
      <c r="M93" s="4">
        <v>0</v>
      </c>
      <c r="N93" s="4">
        <v>0</v>
      </c>
      <c r="O93" s="4">
        <v>9</v>
      </c>
      <c r="P93" s="4">
        <v>0</v>
      </c>
      <c r="Q93" s="108">
        <v>0</v>
      </c>
      <c r="R93" s="4">
        <v>0</v>
      </c>
      <c r="S93" s="4">
        <v>0</v>
      </c>
      <c r="T93" s="4">
        <v>9</v>
      </c>
      <c r="U93" s="109"/>
      <c r="V93" s="4">
        <v>0</v>
      </c>
      <c r="W93" s="4">
        <v>0</v>
      </c>
      <c r="X93" s="4">
        <v>0</v>
      </c>
      <c r="Y93" s="4">
        <v>10</v>
      </c>
      <c r="Z93" s="4"/>
      <c r="AA93" s="108">
        <v>0</v>
      </c>
      <c r="AB93" s="4">
        <v>0</v>
      </c>
      <c r="AC93" s="4">
        <v>0</v>
      </c>
      <c r="AD93" s="4">
        <v>7</v>
      </c>
      <c r="AE93" s="109">
        <v>0</v>
      </c>
      <c r="AF93" s="4">
        <v>0</v>
      </c>
      <c r="AG93" s="4">
        <v>0</v>
      </c>
      <c r="AH93" s="4">
        <v>0</v>
      </c>
      <c r="AI93" s="4">
        <v>7</v>
      </c>
      <c r="AJ93" s="4">
        <v>0</v>
      </c>
      <c r="AK93" s="108">
        <v>0</v>
      </c>
      <c r="AL93" s="4">
        <v>0</v>
      </c>
      <c r="AM93" s="4">
        <v>0</v>
      </c>
      <c r="AN93" s="4">
        <v>2</v>
      </c>
      <c r="AO93" s="109">
        <v>0</v>
      </c>
      <c r="AP93" s="110"/>
    </row>
    <row r="94" spans="1:55" x14ac:dyDescent="0.2">
      <c r="A94" s="113"/>
      <c r="C94" s="111"/>
      <c r="D94" s="45"/>
      <c r="AP94" s="1"/>
    </row>
    <row r="95" spans="1:55" s="59" customFormat="1" ht="12.75" customHeight="1" x14ac:dyDescent="0.2">
      <c r="A95" s="114"/>
      <c r="B95" s="115" t="s">
        <v>136</v>
      </c>
      <c r="C95" s="116" t="s">
        <v>1</v>
      </c>
      <c r="D95" s="117" t="s">
        <v>22</v>
      </c>
      <c r="E95" s="118" t="s">
        <v>137</v>
      </c>
      <c r="F95" s="118" t="s">
        <v>138</v>
      </c>
      <c r="G95" s="118" t="s">
        <v>20</v>
      </c>
      <c r="H95" s="118" t="s">
        <v>21</v>
      </c>
      <c r="I95" s="119"/>
      <c r="J95" s="119"/>
      <c r="K95" s="119"/>
      <c r="L95" s="119"/>
      <c r="M95" s="119"/>
      <c r="AI95" s="120"/>
      <c r="AJ95" s="120"/>
      <c r="AK95" s="120"/>
      <c r="AL95" s="120"/>
      <c r="AM95" s="120"/>
      <c r="AN95" s="120"/>
      <c r="AO95" s="120"/>
      <c r="AP95" s="121"/>
      <c r="AW95" s="122"/>
      <c r="AX95" s="123"/>
      <c r="AY95" s="124"/>
      <c r="AZ95" s="217"/>
      <c r="BA95" s="217"/>
      <c r="BB95" s="217"/>
      <c r="BC95" s="125"/>
    </row>
    <row r="96" spans="1:55" s="59" customFormat="1" ht="12.75" customHeight="1" x14ac:dyDescent="0.2">
      <c r="A96" s="114"/>
      <c r="B96" s="126"/>
      <c r="C96" s="127"/>
      <c r="D96" s="128">
        <f>(D98+D99+D100+D101+D103+D104)</f>
        <v>22</v>
      </c>
      <c r="E96" s="218"/>
      <c r="F96" s="219"/>
      <c r="G96" s="220"/>
      <c r="H96" s="129"/>
      <c r="I96" s="119"/>
      <c r="J96" s="119"/>
      <c r="K96" s="119"/>
      <c r="L96" s="119"/>
      <c r="M96" s="119"/>
      <c r="AI96" s="120"/>
      <c r="AJ96" s="120"/>
      <c r="AK96" s="120"/>
      <c r="AL96" s="120"/>
      <c r="AM96" s="120"/>
      <c r="AN96" s="120"/>
      <c r="AO96" s="120"/>
      <c r="AP96" s="121"/>
      <c r="AW96" s="122"/>
      <c r="AX96" s="123"/>
      <c r="AY96" s="124"/>
      <c r="AZ96" s="125"/>
      <c r="BA96" s="125"/>
      <c r="BB96" s="125"/>
      <c r="BC96" s="125"/>
    </row>
    <row r="97" spans="1:55" s="59" customFormat="1" ht="12.75" customHeight="1" x14ac:dyDescent="0.2">
      <c r="A97" s="114"/>
      <c r="B97" s="126"/>
      <c r="C97" s="195" t="s">
        <v>139</v>
      </c>
      <c r="D97" s="128"/>
      <c r="E97" s="129"/>
      <c r="F97" s="129"/>
      <c r="G97" s="129"/>
      <c r="H97" s="129"/>
      <c r="I97" s="119"/>
      <c r="J97" s="119"/>
      <c r="K97" s="119"/>
      <c r="L97" s="119"/>
      <c r="M97" s="119"/>
      <c r="AI97" s="120"/>
      <c r="AJ97" s="120"/>
      <c r="AK97" s="120"/>
      <c r="AL97" s="120"/>
      <c r="AM97" s="120"/>
      <c r="AN97" s="120"/>
      <c r="AO97" s="120"/>
      <c r="AP97" s="121"/>
      <c r="AW97" s="122"/>
      <c r="AX97" s="123"/>
      <c r="AY97" s="124"/>
      <c r="AZ97" s="125"/>
      <c r="BA97" s="125"/>
      <c r="BB97" s="125"/>
      <c r="BC97" s="125"/>
    </row>
    <row r="98" spans="1:55" s="59" customFormat="1" ht="12.75" customHeight="1" x14ac:dyDescent="0.2">
      <c r="A98" s="114"/>
      <c r="B98" s="185" t="s">
        <v>140</v>
      </c>
      <c r="C98" s="177" t="s">
        <v>71</v>
      </c>
      <c r="D98" s="186">
        <v>3</v>
      </c>
      <c r="E98" s="187">
        <v>1</v>
      </c>
      <c r="F98" s="187">
        <v>1</v>
      </c>
      <c r="G98" s="187">
        <v>0</v>
      </c>
      <c r="H98" s="187" t="s">
        <v>26</v>
      </c>
      <c r="I98" s="119"/>
      <c r="J98" s="119"/>
      <c r="K98" s="119"/>
      <c r="L98" s="119"/>
      <c r="M98" s="119"/>
      <c r="AI98" s="120"/>
      <c r="AJ98" s="120"/>
      <c r="AK98" s="120"/>
      <c r="AL98" s="120"/>
      <c r="AM98" s="120"/>
      <c r="AN98" s="120"/>
      <c r="AO98" s="120"/>
      <c r="AP98" s="121"/>
      <c r="AW98" s="122"/>
      <c r="AX98" s="123"/>
      <c r="AY98" s="124"/>
      <c r="AZ98" s="125"/>
      <c r="BA98" s="125"/>
      <c r="BB98" s="125"/>
      <c r="BC98" s="125"/>
    </row>
    <row r="99" spans="1:55" s="59" customFormat="1" ht="12.75" customHeight="1" x14ac:dyDescent="0.2">
      <c r="A99" s="114"/>
      <c r="B99" s="188" t="s">
        <v>141</v>
      </c>
      <c r="C99" s="177" t="s">
        <v>81</v>
      </c>
      <c r="D99" s="186">
        <v>4</v>
      </c>
      <c r="E99" s="187">
        <v>2</v>
      </c>
      <c r="F99" s="187">
        <v>1</v>
      </c>
      <c r="G99" s="187">
        <v>0</v>
      </c>
      <c r="H99" s="187" t="s">
        <v>26</v>
      </c>
      <c r="I99" s="119"/>
      <c r="J99" s="119"/>
      <c r="K99" s="119"/>
      <c r="L99" s="119"/>
      <c r="M99" s="119"/>
      <c r="AI99" s="120"/>
      <c r="AJ99" s="120"/>
      <c r="AK99" s="120"/>
      <c r="AL99" s="112"/>
      <c r="AM99" s="45"/>
      <c r="AN99" s="45"/>
      <c r="AO99" s="207"/>
      <c r="AP99" s="45"/>
      <c r="AW99" s="122"/>
      <c r="AX99" s="123"/>
      <c r="AY99" s="124"/>
      <c r="AZ99" s="125"/>
      <c r="BA99" s="125"/>
      <c r="BB99" s="125"/>
      <c r="BC99" s="125"/>
    </row>
    <row r="100" spans="1:55" s="59" customFormat="1" ht="12.75" customHeight="1" x14ac:dyDescent="0.2">
      <c r="A100" s="114"/>
      <c r="B100" s="68" t="s">
        <v>83</v>
      </c>
      <c r="C100" s="189" t="s">
        <v>84</v>
      </c>
      <c r="D100" s="186">
        <v>3</v>
      </c>
      <c r="E100" s="187">
        <v>1</v>
      </c>
      <c r="F100" s="187">
        <v>1</v>
      </c>
      <c r="G100" s="187">
        <v>0</v>
      </c>
      <c r="H100" s="187" t="s">
        <v>26</v>
      </c>
      <c r="I100" s="119"/>
      <c r="J100" s="119"/>
      <c r="K100" s="119"/>
      <c r="L100" s="119"/>
      <c r="M100" s="119"/>
      <c r="AI100" s="120"/>
      <c r="AJ100" s="120"/>
      <c r="AK100" s="120"/>
      <c r="AL100" s="45"/>
      <c r="AM100" s="45"/>
      <c r="AN100" s="45"/>
      <c r="AO100" s="207"/>
      <c r="AP100" s="45"/>
      <c r="AW100" s="122"/>
      <c r="AX100" s="123"/>
      <c r="AY100" s="124"/>
      <c r="AZ100" s="125"/>
      <c r="BA100" s="125"/>
      <c r="BB100" s="125"/>
      <c r="BC100" s="125"/>
    </row>
    <row r="101" spans="1:55" s="59" customFormat="1" ht="12.75" customHeight="1" x14ac:dyDescent="0.2">
      <c r="A101" s="114"/>
      <c r="B101" s="188" t="s">
        <v>89</v>
      </c>
      <c r="C101" s="177" t="s">
        <v>90</v>
      </c>
      <c r="D101" s="186">
        <v>4</v>
      </c>
      <c r="E101" s="187">
        <v>2</v>
      </c>
      <c r="F101" s="187">
        <v>2</v>
      </c>
      <c r="G101" s="187">
        <v>0</v>
      </c>
      <c r="H101" s="187" t="s">
        <v>31</v>
      </c>
      <c r="I101" s="119"/>
      <c r="J101" s="119"/>
      <c r="K101" s="119"/>
      <c r="L101" s="119"/>
      <c r="M101" s="119"/>
      <c r="AI101" s="120"/>
      <c r="AJ101" s="120"/>
      <c r="AK101" s="120"/>
      <c r="AL101" s="45"/>
      <c r="AM101" s="45"/>
      <c r="AN101" s="45"/>
      <c r="AO101" s="207"/>
      <c r="AP101" s="45"/>
      <c r="AW101" s="130"/>
      <c r="AX101" s="122"/>
      <c r="AY101" s="125"/>
      <c r="AZ101" s="125"/>
      <c r="BA101" s="125"/>
      <c r="BB101" s="125"/>
      <c r="BC101" s="125"/>
    </row>
    <row r="102" spans="1:55" s="59" customFormat="1" ht="12.75" customHeight="1" x14ac:dyDescent="0.2">
      <c r="A102" s="114"/>
      <c r="B102" s="190"/>
      <c r="C102" s="195" t="s">
        <v>142</v>
      </c>
      <c r="D102" s="186"/>
      <c r="E102" s="187"/>
      <c r="F102" s="187"/>
      <c r="G102" s="187"/>
      <c r="H102" s="187"/>
      <c r="I102" s="119"/>
      <c r="J102" s="119"/>
      <c r="K102" s="119"/>
      <c r="L102" s="119"/>
      <c r="M102" s="119"/>
      <c r="AI102" s="120"/>
      <c r="AJ102" s="120"/>
      <c r="AK102" s="120"/>
      <c r="AL102" s="120"/>
      <c r="AM102" s="120"/>
      <c r="AN102" s="120"/>
      <c r="AO102" s="120"/>
      <c r="AP102" s="121"/>
      <c r="AW102" s="130"/>
      <c r="AX102" s="130"/>
      <c r="AY102" s="125"/>
      <c r="AZ102" s="125"/>
      <c r="BA102" s="125"/>
      <c r="BB102" s="125"/>
      <c r="BC102" s="125"/>
    </row>
    <row r="103" spans="1:55" s="59" customFormat="1" ht="12.75" customHeight="1" x14ac:dyDescent="0.2">
      <c r="A103" s="114"/>
      <c r="B103" s="188" t="s">
        <v>143</v>
      </c>
      <c r="C103" s="191" t="s">
        <v>98</v>
      </c>
      <c r="D103" s="186">
        <v>4</v>
      </c>
      <c r="E103" s="187">
        <v>2</v>
      </c>
      <c r="F103" s="187">
        <v>2</v>
      </c>
      <c r="G103" s="187">
        <v>0</v>
      </c>
      <c r="H103" s="187" t="s">
        <v>26</v>
      </c>
      <c r="I103" s="119"/>
      <c r="J103" s="119"/>
      <c r="K103" s="119"/>
      <c r="L103" s="119"/>
      <c r="M103" s="119"/>
      <c r="AI103" s="120"/>
      <c r="AJ103" s="120"/>
      <c r="AK103" s="120"/>
      <c r="AL103" s="120"/>
      <c r="AM103" s="120"/>
      <c r="AN103" s="120"/>
      <c r="AO103" s="120"/>
      <c r="AP103" s="121"/>
      <c r="AW103" s="130"/>
      <c r="AX103" s="130"/>
      <c r="AY103" s="125"/>
      <c r="AZ103" s="125"/>
      <c r="BA103" s="125"/>
      <c r="BB103" s="125"/>
      <c r="BC103" s="125"/>
    </row>
    <row r="104" spans="1:55" s="59" customFormat="1" ht="12.75" customHeight="1" x14ac:dyDescent="0.2">
      <c r="A104" s="114"/>
      <c r="B104" s="188" t="s">
        <v>101</v>
      </c>
      <c r="C104" s="177" t="s">
        <v>112</v>
      </c>
      <c r="D104" s="186">
        <v>4</v>
      </c>
      <c r="E104" s="187">
        <v>2</v>
      </c>
      <c r="F104" s="187">
        <v>2</v>
      </c>
      <c r="G104" s="187">
        <v>0</v>
      </c>
      <c r="H104" s="187" t="s">
        <v>26</v>
      </c>
      <c r="I104" s="119"/>
      <c r="J104" s="119"/>
      <c r="K104" s="119"/>
      <c r="L104" s="119"/>
      <c r="M104" s="119"/>
      <c r="AI104" s="120"/>
      <c r="AJ104" s="120"/>
      <c r="AK104" s="120"/>
      <c r="AL104" s="120"/>
      <c r="AM104" s="120"/>
      <c r="AN104" s="120"/>
      <c r="AO104" s="120"/>
      <c r="AP104" s="121"/>
      <c r="AW104" s="130"/>
      <c r="AX104" s="130"/>
      <c r="AY104" s="125"/>
      <c r="AZ104" s="125"/>
      <c r="BA104" s="125"/>
      <c r="BB104" s="125"/>
      <c r="BC104" s="125"/>
    </row>
    <row r="105" spans="1:55" s="59" customFormat="1" ht="12.75" customHeight="1" x14ac:dyDescent="0.2">
      <c r="A105" s="114"/>
      <c r="B105" s="190"/>
      <c r="C105" s="194" t="s">
        <v>144</v>
      </c>
      <c r="D105" s="186"/>
      <c r="E105" s="187"/>
      <c r="F105" s="187"/>
      <c r="G105" s="187"/>
      <c r="H105" s="187"/>
      <c r="I105" s="119"/>
      <c r="J105" s="119"/>
      <c r="K105" s="119"/>
      <c r="L105" s="119"/>
      <c r="M105" s="119"/>
      <c r="AI105" s="120"/>
      <c r="AJ105" s="120"/>
      <c r="AK105" s="120"/>
      <c r="AL105" s="120"/>
      <c r="AM105" s="120"/>
      <c r="AN105" s="120"/>
      <c r="AO105" s="120"/>
      <c r="AP105" s="121"/>
      <c r="AW105" s="130"/>
      <c r="AX105" s="130"/>
      <c r="AY105" s="125"/>
      <c r="AZ105" s="125"/>
      <c r="BA105" s="125"/>
      <c r="BB105" s="125"/>
      <c r="BC105" s="125"/>
    </row>
    <row r="106" spans="1:55" s="59" customFormat="1" ht="12.75" customHeight="1" x14ac:dyDescent="0.2">
      <c r="A106" s="114"/>
      <c r="B106" s="188" t="s">
        <v>116</v>
      </c>
      <c r="C106" s="191" t="s">
        <v>117</v>
      </c>
      <c r="D106" s="186">
        <v>4</v>
      </c>
      <c r="E106" s="187">
        <v>2</v>
      </c>
      <c r="F106" s="187">
        <v>2</v>
      </c>
      <c r="G106" s="187">
        <v>0</v>
      </c>
      <c r="H106" s="187" t="s">
        <v>26</v>
      </c>
      <c r="I106" s="119"/>
      <c r="J106" s="119"/>
      <c r="K106" s="119"/>
      <c r="L106" s="119"/>
      <c r="M106" s="119"/>
      <c r="AI106" s="120"/>
      <c r="AJ106" s="120"/>
      <c r="AK106" s="120"/>
      <c r="AL106" s="120"/>
      <c r="AM106" s="120"/>
      <c r="AN106" s="120"/>
      <c r="AO106" s="120"/>
      <c r="AP106" s="121"/>
      <c r="AW106" s="130"/>
      <c r="AX106" s="130"/>
      <c r="AY106" s="125"/>
      <c r="AZ106" s="125"/>
      <c r="BA106" s="125"/>
      <c r="BB106" s="125"/>
      <c r="BC106" s="125"/>
    </row>
    <row r="107" spans="1:55" s="59" customFormat="1" ht="12.75" customHeight="1" x14ac:dyDescent="0.2">
      <c r="A107" s="114"/>
      <c r="B107" s="188" t="s">
        <v>145</v>
      </c>
      <c r="C107" s="177" t="s">
        <v>112</v>
      </c>
      <c r="D107" s="186">
        <v>4</v>
      </c>
      <c r="E107" s="187">
        <v>2</v>
      </c>
      <c r="F107" s="187">
        <v>2</v>
      </c>
      <c r="G107" s="187">
        <v>0</v>
      </c>
      <c r="H107" s="187" t="s">
        <v>26</v>
      </c>
      <c r="I107" s="119"/>
      <c r="J107" s="119"/>
      <c r="K107" s="119"/>
      <c r="L107" s="119"/>
      <c r="M107" s="119"/>
      <c r="AI107" s="120"/>
      <c r="AJ107" s="120"/>
      <c r="AK107" s="120"/>
      <c r="AL107" s="120"/>
      <c r="AM107" s="120"/>
      <c r="AN107" s="120"/>
      <c r="AO107" s="120"/>
      <c r="AP107" s="121"/>
      <c r="AW107" s="130"/>
      <c r="AX107" s="122"/>
      <c r="AY107" s="125"/>
      <c r="AZ107" s="125"/>
      <c r="BA107" s="125"/>
      <c r="BB107" s="125"/>
      <c r="BC107" s="125"/>
    </row>
    <row r="108" spans="1:55" x14ac:dyDescent="0.2">
      <c r="A108" s="131"/>
      <c r="B108" s="192"/>
      <c r="C108" s="194" t="s">
        <v>189</v>
      </c>
      <c r="D108" s="193"/>
      <c r="E108" s="192"/>
      <c r="F108" s="192"/>
      <c r="G108" s="192"/>
      <c r="H108" s="192"/>
    </row>
    <row r="109" spans="1:55" ht="11.1" customHeight="1" x14ac:dyDescent="0.25">
      <c r="A109" s="131"/>
      <c r="B109" s="188" t="s">
        <v>190</v>
      </c>
      <c r="C109" s="177" t="s">
        <v>191</v>
      </c>
      <c r="D109" s="187">
        <v>4</v>
      </c>
      <c r="E109" s="187">
        <v>2</v>
      </c>
      <c r="F109" s="187">
        <v>0</v>
      </c>
      <c r="G109" s="187">
        <v>2</v>
      </c>
      <c r="H109" s="187" t="s">
        <v>26</v>
      </c>
      <c r="W109" s="133"/>
    </row>
    <row r="110" spans="1:55" ht="12.6" customHeight="1" x14ac:dyDescent="0.25">
      <c r="A110" s="131"/>
      <c r="B110" s="192"/>
      <c r="C110" s="177" t="s">
        <v>192</v>
      </c>
      <c r="D110" s="187">
        <v>4</v>
      </c>
      <c r="E110" s="187">
        <v>1</v>
      </c>
      <c r="F110" s="187">
        <v>0</v>
      </c>
      <c r="G110" s="187">
        <v>2</v>
      </c>
      <c r="H110" s="187" t="s">
        <v>31</v>
      </c>
      <c r="W110" s="133"/>
    </row>
    <row r="111" spans="1:55" ht="14.1" customHeight="1" x14ac:dyDescent="0.25">
      <c r="A111" s="131"/>
      <c r="B111" s="176"/>
      <c r="C111" s="194" t="s">
        <v>193</v>
      </c>
      <c r="D111" s="187"/>
      <c r="E111" s="187"/>
      <c r="F111" s="187"/>
      <c r="G111" s="187"/>
      <c r="H111" s="129"/>
      <c r="W111" s="133"/>
    </row>
    <row r="112" spans="1:55" x14ac:dyDescent="0.2">
      <c r="B112" s="176"/>
      <c r="C112" s="178" t="s">
        <v>185</v>
      </c>
      <c r="D112" s="187">
        <v>4</v>
      </c>
      <c r="E112" s="187">
        <v>2</v>
      </c>
      <c r="F112" s="187">
        <v>2</v>
      </c>
      <c r="G112" s="187">
        <v>0</v>
      </c>
      <c r="H112" s="129" t="s">
        <v>26</v>
      </c>
    </row>
    <row r="113" spans="1:42" x14ac:dyDescent="0.2">
      <c r="B113" s="176"/>
      <c r="C113" s="178" t="s">
        <v>184</v>
      </c>
      <c r="D113" s="129">
        <v>4</v>
      </c>
      <c r="E113" s="129">
        <v>2</v>
      </c>
      <c r="F113" s="129">
        <v>2</v>
      </c>
      <c r="G113" s="129">
        <v>0</v>
      </c>
      <c r="H113" s="129" t="s">
        <v>26</v>
      </c>
    </row>
    <row r="115" spans="1:42" s="59" customFormat="1" ht="13.5" thickBot="1" x14ac:dyDescent="0.25">
      <c r="A115" s="114"/>
      <c r="B115" s="114"/>
      <c r="C115" s="134"/>
      <c r="D115" s="132"/>
      <c r="E115" s="111"/>
      <c r="F115" s="111"/>
      <c r="G115" s="111"/>
      <c r="H115" s="111"/>
      <c r="I115" s="132"/>
      <c r="J115" s="120"/>
      <c r="K115" s="120"/>
      <c r="L115" s="120"/>
      <c r="M115" s="120"/>
      <c r="N115" s="120"/>
      <c r="O115" s="120"/>
      <c r="P115" s="120"/>
      <c r="T115" s="1"/>
      <c r="AP115" s="121"/>
    </row>
    <row r="116" spans="1:42" s="59" customFormat="1" ht="12.75" customHeight="1" thickBot="1" x14ac:dyDescent="0.25">
      <c r="A116" s="135"/>
      <c r="B116" s="221" t="s">
        <v>146</v>
      </c>
      <c r="C116" s="221"/>
      <c r="D116" s="222"/>
      <c r="E116" s="223" t="s">
        <v>147</v>
      </c>
      <c r="F116" s="225" t="s">
        <v>148</v>
      </c>
      <c r="G116" s="227" t="s">
        <v>149</v>
      </c>
      <c r="H116" s="228"/>
      <c r="I116" s="228"/>
      <c r="J116" s="228"/>
      <c r="K116" s="229"/>
      <c r="L116" s="230" t="s">
        <v>149</v>
      </c>
      <c r="M116" s="228"/>
      <c r="N116" s="228"/>
      <c r="O116" s="228"/>
      <c r="P116" s="231"/>
      <c r="T116" s="1"/>
      <c r="AP116" s="121"/>
    </row>
    <row r="117" spans="1:42" s="59" customFormat="1" x14ac:dyDescent="0.2">
      <c r="A117" s="136"/>
      <c r="B117" s="137" t="s">
        <v>3</v>
      </c>
      <c r="C117" s="232" t="s">
        <v>4</v>
      </c>
      <c r="D117" s="233"/>
      <c r="E117" s="224"/>
      <c r="F117" s="226"/>
      <c r="G117" s="234" t="s">
        <v>37</v>
      </c>
      <c r="H117" s="235"/>
      <c r="I117" s="235"/>
      <c r="J117" s="235"/>
      <c r="K117" s="236"/>
      <c r="L117" s="237" t="s">
        <v>39</v>
      </c>
      <c r="M117" s="235"/>
      <c r="N117" s="235"/>
      <c r="O117" s="235"/>
      <c r="P117" s="238"/>
      <c r="AP117" s="121"/>
    </row>
    <row r="118" spans="1:42" s="59" customFormat="1" x14ac:dyDescent="0.2">
      <c r="A118" s="138"/>
      <c r="B118" s="126"/>
      <c r="C118" s="239"/>
      <c r="D118" s="240"/>
      <c r="E118" s="138"/>
      <c r="F118" s="139"/>
      <c r="G118" s="140" t="s">
        <v>18</v>
      </c>
      <c r="H118" s="141" t="s">
        <v>19</v>
      </c>
      <c r="I118" s="141" t="s">
        <v>20</v>
      </c>
      <c r="J118" s="141" t="s">
        <v>21</v>
      </c>
      <c r="K118" s="142" t="s">
        <v>22</v>
      </c>
      <c r="L118" s="140" t="s">
        <v>18</v>
      </c>
      <c r="M118" s="141" t="s">
        <v>19</v>
      </c>
      <c r="N118" s="141" t="s">
        <v>20</v>
      </c>
      <c r="O118" s="141" t="s">
        <v>21</v>
      </c>
      <c r="P118" s="143" t="s">
        <v>22</v>
      </c>
      <c r="AP118" s="121"/>
    </row>
    <row r="119" spans="1:42" s="59" customFormat="1" x14ac:dyDescent="0.2">
      <c r="A119" s="138"/>
      <c r="B119" s="126"/>
      <c r="C119" s="213" t="s">
        <v>150</v>
      </c>
      <c r="D119" s="214"/>
      <c r="E119" s="138"/>
      <c r="F119" s="139"/>
      <c r="G119" s="144"/>
      <c r="H119" s="126"/>
      <c r="I119" s="126"/>
      <c r="J119" s="126"/>
      <c r="K119" s="145">
        <v>20</v>
      </c>
      <c r="L119" s="144"/>
      <c r="M119" s="126"/>
      <c r="N119" s="126"/>
      <c r="O119" s="126"/>
      <c r="P119" s="139">
        <v>20</v>
      </c>
      <c r="AP119" s="121"/>
    </row>
    <row r="120" spans="1:42" s="59" customFormat="1" x14ac:dyDescent="0.2">
      <c r="A120" s="138"/>
      <c r="B120" s="126"/>
      <c r="C120" s="213" t="s">
        <v>124</v>
      </c>
      <c r="D120" s="214"/>
      <c r="E120" s="138"/>
      <c r="F120" s="139"/>
      <c r="G120" s="144"/>
      <c r="H120" s="126"/>
      <c r="I120" s="126"/>
      <c r="J120" s="126"/>
      <c r="K120" s="145">
        <v>3</v>
      </c>
      <c r="L120" s="144"/>
      <c r="M120" s="126"/>
      <c r="N120" s="126"/>
      <c r="O120" s="126"/>
      <c r="P120" s="139">
        <v>3</v>
      </c>
      <c r="AP120" s="121"/>
    </row>
    <row r="121" spans="1:42" s="59" customFormat="1" x14ac:dyDescent="0.2">
      <c r="A121" s="138"/>
      <c r="B121" s="126"/>
      <c r="C121" s="213" t="s">
        <v>125</v>
      </c>
      <c r="D121" s="214"/>
      <c r="E121" s="138"/>
      <c r="F121" s="139"/>
      <c r="G121" s="144"/>
      <c r="H121" s="126"/>
      <c r="I121" s="126"/>
      <c r="J121" s="126"/>
      <c r="K121" s="145">
        <v>3</v>
      </c>
      <c r="L121" s="144"/>
      <c r="M121" s="126"/>
      <c r="N121" s="126"/>
      <c r="O121" s="126"/>
      <c r="P121" s="139">
        <v>3</v>
      </c>
      <c r="AP121" s="121"/>
    </row>
    <row r="122" spans="1:42" s="59" customFormat="1" x14ac:dyDescent="0.2">
      <c r="A122" s="138"/>
      <c r="B122" s="126"/>
      <c r="C122" s="213" t="s">
        <v>126</v>
      </c>
      <c r="D122" s="214"/>
      <c r="E122" s="138"/>
      <c r="F122" s="139"/>
      <c r="G122" s="144"/>
      <c r="H122" s="126"/>
      <c r="I122" s="126"/>
      <c r="J122" s="126"/>
      <c r="K122" s="145">
        <v>3</v>
      </c>
      <c r="L122" s="144"/>
      <c r="M122" s="126"/>
      <c r="N122" s="126"/>
      <c r="O122" s="126"/>
      <c r="P122" s="139">
        <v>3</v>
      </c>
      <c r="AP122" s="121"/>
    </row>
    <row r="123" spans="1:42" s="59" customFormat="1" ht="13.5" thickBot="1" x14ac:dyDescent="0.25">
      <c r="A123" s="146"/>
      <c r="B123" s="147"/>
      <c r="C123" s="213" t="s">
        <v>127</v>
      </c>
      <c r="D123" s="214"/>
      <c r="E123" s="146"/>
      <c r="F123" s="148"/>
      <c r="G123" s="149"/>
      <c r="H123" s="147"/>
      <c r="I123" s="147"/>
      <c r="J123" s="147"/>
      <c r="K123" s="150">
        <v>3</v>
      </c>
      <c r="L123" s="149"/>
      <c r="M123" s="147"/>
      <c r="N123" s="147"/>
      <c r="O123" s="147"/>
      <c r="P123" s="148">
        <v>3</v>
      </c>
      <c r="AP123" s="121"/>
    </row>
    <row r="124" spans="1:42" s="59" customFormat="1" ht="13.5" thickBot="1" x14ac:dyDescent="0.25">
      <c r="A124" s="151"/>
      <c r="B124" s="152"/>
      <c r="C124" s="213" t="s">
        <v>151</v>
      </c>
      <c r="D124" s="214"/>
      <c r="E124" s="151"/>
      <c r="F124" s="153"/>
      <c r="G124" s="154"/>
      <c r="H124" s="152"/>
      <c r="I124" s="152"/>
      <c r="J124" s="152"/>
      <c r="K124" s="155">
        <f>SUM(K119:K123)</f>
        <v>32</v>
      </c>
      <c r="L124" s="154"/>
      <c r="M124" s="152"/>
      <c r="N124" s="152"/>
      <c r="O124" s="152"/>
      <c r="P124" s="156">
        <f>SUM(P119:P123)</f>
        <v>32</v>
      </c>
      <c r="AP124" s="121"/>
    </row>
    <row r="125" spans="1:42" s="59" customFormat="1" x14ac:dyDescent="0.2">
      <c r="A125" s="215" t="s">
        <v>152</v>
      </c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114"/>
      <c r="M125" s="114"/>
      <c r="N125" s="114"/>
      <c r="O125" s="114"/>
      <c r="AP125" s="121"/>
    </row>
    <row r="126" spans="1:42" s="59" customFormat="1" x14ac:dyDescent="0.2">
      <c r="D126" s="132"/>
      <c r="AP126" s="121"/>
    </row>
    <row r="127" spans="1:42" ht="21.95" customHeight="1" thickBot="1" x14ac:dyDescent="0.25">
      <c r="A127" s="157"/>
      <c r="B127" s="158"/>
      <c r="C127" s="158"/>
      <c r="D127" s="159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60"/>
      <c r="W127" s="160"/>
      <c r="X127" s="160"/>
      <c r="Y127" s="160"/>
      <c r="Z127" s="160"/>
      <c r="AA127" s="158"/>
      <c r="AB127" s="59"/>
    </row>
    <row r="128" spans="1:42" ht="13.5" thickBot="1" x14ac:dyDescent="0.25">
      <c r="A128" s="157"/>
      <c r="B128" s="161" t="s">
        <v>3</v>
      </c>
      <c r="C128" s="162" t="s">
        <v>153</v>
      </c>
      <c r="D128" s="163" t="s">
        <v>22</v>
      </c>
      <c r="E128" s="158"/>
      <c r="F128" s="158"/>
      <c r="G128" s="158"/>
      <c r="H128" s="216" t="s">
        <v>3</v>
      </c>
      <c r="I128" s="216"/>
      <c r="J128" s="216"/>
      <c r="K128" s="216"/>
      <c r="L128" s="216" t="s">
        <v>154</v>
      </c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 t="s">
        <v>155</v>
      </c>
      <c r="Y128" s="216"/>
      <c r="Z128" s="158"/>
      <c r="AA128" s="158"/>
    </row>
    <row r="129" spans="1:27" x14ac:dyDescent="0.2">
      <c r="A129" s="157"/>
      <c r="B129" s="164" t="s">
        <v>156</v>
      </c>
      <c r="C129" s="165" t="s">
        <v>157</v>
      </c>
      <c r="D129" s="166">
        <v>3</v>
      </c>
      <c r="E129" s="158"/>
      <c r="F129" s="158"/>
      <c r="G129" s="158"/>
      <c r="H129" s="209" t="s">
        <v>158</v>
      </c>
      <c r="I129" s="209"/>
      <c r="J129" s="209"/>
      <c r="K129" s="209"/>
      <c r="L129" s="210" t="s">
        <v>159</v>
      </c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1">
        <v>2</v>
      </c>
      <c r="Y129" s="212"/>
      <c r="Z129" s="158"/>
      <c r="AA129" s="158"/>
    </row>
    <row r="130" spans="1:27" x14ac:dyDescent="0.2">
      <c r="A130" s="157"/>
      <c r="B130" s="164" t="s">
        <v>160</v>
      </c>
      <c r="C130" s="165" t="s">
        <v>161</v>
      </c>
      <c r="D130" s="166">
        <v>3</v>
      </c>
      <c r="E130" s="158"/>
      <c r="F130" s="158"/>
      <c r="G130" s="158"/>
      <c r="H130" s="209" t="s">
        <v>162</v>
      </c>
      <c r="I130" s="209"/>
      <c r="J130" s="209"/>
      <c r="K130" s="209"/>
      <c r="L130" s="210" t="s">
        <v>163</v>
      </c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0"/>
      <c r="X130" s="211">
        <v>2</v>
      </c>
      <c r="Y130" s="212"/>
      <c r="Z130" s="158"/>
      <c r="AA130" s="158"/>
    </row>
    <row r="131" spans="1:27" x14ac:dyDescent="0.2">
      <c r="A131" s="157"/>
      <c r="B131" s="164" t="s">
        <v>164</v>
      </c>
      <c r="C131" s="165" t="s">
        <v>165</v>
      </c>
      <c r="D131" s="166">
        <v>3</v>
      </c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</row>
    <row r="132" spans="1:27" ht="13.5" thickBot="1" x14ac:dyDescent="0.25">
      <c r="A132" s="157"/>
      <c r="B132" s="170" t="s">
        <v>166</v>
      </c>
      <c r="C132" s="171" t="s">
        <v>167</v>
      </c>
      <c r="D132" s="172">
        <v>3</v>
      </c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</row>
    <row r="133" spans="1:27" x14ac:dyDescent="0.2">
      <c r="A133" s="157"/>
      <c r="B133" s="158"/>
      <c r="C133" s="158"/>
      <c r="D133" s="167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</row>
    <row r="134" spans="1:27" x14ac:dyDescent="0.2">
      <c r="A134" s="157"/>
      <c r="B134" s="168"/>
      <c r="C134" s="169"/>
      <c r="D134" s="168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</row>
    <row r="135" spans="1:27" x14ac:dyDescent="0.2">
      <c r="A135" s="157"/>
      <c r="B135" s="168"/>
      <c r="C135" s="169"/>
      <c r="D135" s="168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</row>
    <row r="136" spans="1:27" x14ac:dyDescent="0.2">
      <c r="A136" s="157"/>
      <c r="B136" s="168"/>
      <c r="C136" s="169"/>
      <c r="D136" s="168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</row>
  </sheetData>
  <autoFilter ref="C5:D93" xr:uid="{00000000-0009-0000-0000-000000000000}"/>
  <mergeCells count="43">
    <mergeCell ref="B88:C88"/>
    <mergeCell ref="A1:AP1"/>
    <mergeCell ref="A2:AP2"/>
    <mergeCell ref="A3:AP3"/>
    <mergeCell ref="A4:AP4"/>
    <mergeCell ref="A5:A7"/>
    <mergeCell ref="B5:B7"/>
    <mergeCell ref="C5:C7"/>
    <mergeCell ref="D5:D7"/>
    <mergeCell ref="E5:F5"/>
    <mergeCell ref="G5:AO5"/>
    <mergeCell ref="AP5:AP7"/>
    <mergeCell ref="E6:E7"/>
    <mergeCell ref="F6:F7"/>
    <mergeCell ref="B29:C29"/>
    <mergeCell ref="B87:C87"/>
    <mergeCell ref="C123:D123"/>
    <mergeCell ref="AZ95:BB95"/>
    <mergeCell ref="E96:G96"/>
    <mergeCell ref="B116:D116"/>
    <mergeCell ref="E116:E117"/>
    <mergeCell ref="F116:F117"/>
    <mergeCell ref="G116:K116"/>
    <mergeCell ref="L116:P116"/>
    <mergeCell ref="C117:D117"/>
    <mergeCell ref="G117:K117"/>
    <mergeCell ref="L117:P117"/>
    <mergeCell ref="C118:D118"/>
    <mergeCell ref="C119:D119"/>
    <mergeCell ref="C120:D120"/>
    <mergeCell ref="C121:D121"/>
    <mergeCell ref="C122:D122"/>
    <mergeCell ref="H130:K130"/>
    <mergeCell ref="L130:W130"/>
    <mergeCell ref="X130:Y130"/>
    <mergeCell ref="C124:D124"/>
    <mergeCell ref="A125:K125"/>
    <mergeCell ref="H128:K128"/>
    <mergeCell ref="L128:W128"/>
    <mergeCell ref="X128:Y128"/>
    <mergeCell ref="H129:K129"/>
    <mergeCell ref="L129:W129"/>
    <mergeCell ref="X129:Y12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>
    <oddHeader>&amp;LÓbudai Egyetem
Keleti Károly Gazdasági Kar&amp;RÉrvényes: 2021/2022 tanévtől</oddHeader>
    <oddFooter xml:space="preserve">&amp;LBudapest, &amp;D&amp;CKereskedelem és Marketing
BA szak
Levelező tagozat
&amp;P/&amp;N
</oddFooter>
  </headerFooter>
  <rowBreaks count="1" manualBreakCount="1">
    <brk id="81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22F51A58E5BE446ABDA24671C436528" ma:contentTypeVersion="0" ma:contentTypeDescription="Új dokumentum létrehozása." ma:contentTypeScope="" ma:versionID="6e510b8cedfd4b85d6a4c79611ab7e2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f6ef2038b19af0a4ccf40c44df07ef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9BF99F-2922-41FD-9CDD-A58D1EC951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91E746-07DC-4C48-B42C-2BAC436113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5DB6A9-CDBA-4D3D-A280-95F1FA1CA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E3</vt:lpstr>
      <vt:lpstr>'E3'!Nyomtatási_terület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Fehér-Polgár Pál</dc:creator>
  <cp:lastModifiedBy>syxtus syxtus</cp:lastModifiedBy>
  <cp:lastPrinted>2022-01-31T10:11:56Z</cp:lastPrinted>
  <dcterms:created xsi:type="dcterms:W3CDTF">2019-06-04T10:09:59Z</dcterms:created>
  <dcterms:modified xsi:type="dcterms:W3CDTF">2022-11-03T17:51:02Z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0x010100222F51A58E5BE446ABDA24671C436528</vt:lpwstr>
  </property>
</Properties>
</file>