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14" documentId="13_ncr:1_{B854E1C4-7A81-423F-98C6-D29FB37BD448}" xr6:coauthVersionLast="47" xr6:coauthVersionMax="47" xr10:uidLastSave="{EB6483A1-2533-49D8-B7DE-F3D477DBB710}"/>
  <bookViews>
    <workbookView xWindow="-120" yWindow="-120" windowWidth="29040" windowHeight="15840" xr2:uid="{00000000-000D-0000-FFFF-FFFF00000000}"/>
  </bookViews>
  <sheets>
    <sheet name="Levelező_Magyar" sheetId="3" r:id="rId1"/>
  </sheets>
  <definedNames>
    <definedName name="_xlnm.Print_Area" localSheetId="0">Levelező_Magyar!$A$1:$AF$58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E46" i="3"/>
  <c r="J45" i="3" l="1"/>
  <c r="O45" i="3"/>
  <c r="J44" i="3"/>
  <c r="T45" i="3"/>
  <c r="Y45" i="3"/>
  <c r="E45" i="3" l="1"/>
  <c r="J47" i="3"/>
  <c r="E34" i="3"/>
  <c r="E39" i="3" l="1"/>
  <c r="F33" i="3"/>
  <c r="E33" i="3"/>
  <c r="F26" i="3"/>
  <c r="E26" i="3"/>
  <c r="G28" i="3"/>
  <c r="H28" i="3"/>
  <c r="I28" i="3"/>
  <c r="K28" i="3"/>
  <c r="L28" i="3"/>
  <c r="M28" i="3"/>
  <c r="N28" i="3"/>
  <c r="P28" i="3"/>
  <c r="Q28" i="3"/>
  <c r="R28" i="3"/>
  <c r="S28" i="3"/>
  <c r="U28" i="3"/>
  <c r="V28" i="3"/>
  <c r="W28" i="3"/>
  <c r="X28" i="3"/>
  <c r="Z28" i="3"/>
  <c r="L17" i="3"/>
  <c r="M17" i="3"/>
  <c r="N17" i="3"/>
  <c r="P17" i="3"/>
  <c r="Q17" i="3"/>
  <c r="R17" i="3"/>
  <c r="S17" i="3"/>
  <c r="U17" i="3"/>
  <c r="V17" i="3"/>
  <c r="W17" i="3"/>
  <c r="X17" i="3"/>
  <c r="Z17" i="3"/>
  <c r="K17" i="3"/>
  <c r="I17" i="3"/>
  <c r="H17" i="3"/>
  <c r="G17" i="3"/>
  <c r="E52" i="3"/>
  <c r="T44" i="3"/>
  <c r="T47" i="3" s="1"/>
  <c r="O44" i="3"/>
  <c r="F38" i="3"/>
  <c r="E38" i="3"/>
  <c r="F37" i="3"/>
  <c r="E37" i="3"/>
  <c r="F36" i="3"/>
  <c r="E36" i="3"/>
  <c r="Z35" i="3"/>
  <c r="X35" i="3"/>
  <c r="W35" i="3"/>
  <c r="V35" i="3"/>
  <c r="U35" i="3"/>
  <c r="S35" i="3"/>
  <c r="R35" i="3"/>
  <c r="Q35" i="3"/>
  <c r="P35" i="3"/>
  <c r="N35" i="3"/>
  <c r="M35" i="3"/>
  <c r="L35" i="3"/>
  <c r="K35" i="3"/>
  <c r="I35" i="3"/>
  <c r="H35" i="3"/>
  <c r="G35" i="3"/>
  <c r="F34" i="3"/>
  <c r="F32" i="3"/>
  <c r="E32" i="3"/>
  <c r="F31" i="3"/>
  <c r="E31" i="3"/>
  <c r="F30" i="3"/>
  <c r="E30" i="3"/>
  <c r="F29" i="3"/>
  <c r="E29" i="3"/>
  <c r="F27" i="3"/>
  <c r="E27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Z9" i="3"/>
  <c r="X9" i="3"/>
  <c r="W9" i="3"/>
  <c r="V9" i="3"/>
  <c r="U9" i="3"/>
  <c r="S9" i="3"/>
  <c r="R9" i="3"/>
  <c r="Q9" i="3"/>
  <c r="P9" i="3"/>
  <c r="N9" i="3"/>
  <c r="M9" i="3"/>
  <c r="L9" i="3"/>
  <c r="K9" i="3"/>
  <c r="I9" i="3"/>
  <c r="H9" i="3"/>
  <c r="G9" i="3"/>
  <c r="O47" i="3" l="1"/>
  <c r="R42" i="3"/>
  <c r="M42" i="3"/>
  <c r="U42" i="3"/>
  <c r="P42" i="3"/>
  <c r="Z42" i="3"/>
  <c r="L42" i="3"/>
  <c r="E28" i="3"/>
  <c r="E17" i="3"/>
  <c r="W42" i="3"/>
  <c r="X42" i="3"/>
  <c r="N42" i="3"/>
  <c r="I42" i="3"/>
  <c r="F28" i="3"/>
  <c r="H42" i="3"/>
  <c r="G42" i="3"/>
  <c r="K42" i="3"/>
  <c r="Q42" i="3"/>
  <c r="V42" i="3"/>
  <c r="S42" i="3"/>
  <c r="F9" i="3"/>
  <c r="F17" i="3"/>
  <c r="Y44" i="3"/>
  <c r="Y47" i="3" s="1"/>
  <c r="E9" i="3"/>
  <c r="E35" i="3"/>
  <c r="F35" i="3"/>
  <c r="E44" i="3" l="1"/>
  <c r="E47" i="3" s="1"/>
  <c r="Q47" i="3"/>
  <c r="L47" i="3"/>
  <c r="E42" i="3"/>
  <c r="F42" i="3"/>
  <c r="G47" i="3" l="1"/>
  <c r="V47" i="3" l="1"/>
</calcChain>
</file>

<file path=xl/sharedStrings.xml><?xml version="1.0" encoding="utf-8"?>
<sst xmlns="http://schemas.openxmlformats.org/spreadsheetml/2006/main" count="221" uniqueCount="132">
  <si>
    <t xml:space="preserve">MINTATANTERV </t>
  </si>
  <si>
    <t xml:space="preserve">Marketing MSc mesterszak </t>
  </si>
  <si>
    <t>Innovációmenedzsment szakirány</t>
  </si>
  <si>
    <t>Levelező tagozat</t>
  </si>
  <si>
    <t xml:space="preserve">  havi óraszámokkal (ea, tgy., l.); követelményekkel (k.); kreditekkel (kr.)</t>
  </si>
  <si>
    <t>Kód</t>
  </si>
  <si>
    <t>Tantárgyak</t>
  </si>
  <si>
    <t>KM esetén</t>
  </si>
  <si>
    <t xml:space="preserve">havi össz. </t>
  </si>
  <si>
    <t>Félévek</t>
  </si>
  <si>
    <t>Előtanulmány</t>
  </si>
  <si>
    <t xml:space="preserve"> teljesítendő</t>
  </si>
  <si>
    <t>óra</t>
  </si>
  <si>
    <t>kr..</t>
  </si>
  <si>
    <t>1.</t>
  </si>
  <si>
    <t>2.</t>
  </si>
  <si>
    <t>3.</t>
  </si>
  <si>
    <t>4.</t>
  </si>
  <si>
    <t>kredit</t>
  </si>
  <si>
    <t>ea</t>
  </si>
  <si>
    <t>tgy</t>
  </si>
  <si>
    <t>l</t>
  </si>
  <si>
    <t>k</t>
  </si>
  <si>
    <t>kr</t>
  </si>
  <si>
    <t>A</t>
  </si>
  <si>
    <t>Gazdaságtani és társadalomtudományi ismeretek</t>
  </si>
  <si>
    <t>tárgy</t>
  </si>
  <si>
    <t>GKXKE1MMLF</t>
  </si>
  <si>
    <t>Közgazdasági elméletek</t>
  </si>
  <si>
    <t>v</t>
  </si>
  <si>
    <t>GIXDM2MMLF</t>
  </si>
  <si>
    <t>Döntéselmélet és módszertan</t>
  </si>
  <si>
    <t>GIXUG1MMLF</t>
  </si>
  <si>
    <t>Üzleti gazdaságtan</t>
  </si>
  <si>
    <t>GMXSM2MMLF</t>
  </si>
  <si>
    <t>Stratégiai menedzsment</t>
  </si>
  <si>
    <t>5.</t>
  </si>
  <si>
    <t>GKEVF2MMLF</t>
  </si>
  <si>
    <t>Vállalkozásfinanszírozás és digitális pénzügyek</t>
  </si>
  <si>
    <t>blended</t>
  </si>
  <si>
    <t>é</t>
  </si>
  <si>
    <t>6.</t>
  </si>
  <si>
    <t>GMEKM1MMLF</t>
  </si>
  <si>
    <t xml:space="preserve">Kutatásmódszertan </t>
  </si>
  <si>
    <t>7.</t>
  </si>
  <si>
    <t>GMECR1MMLF</t>
  </si>
  <si>
    <t>CRM és adatbázis elemzés</t>
  </si>
  <si>
    <t>B</t>
  </si>
  <si>
    <t>Szakmai ismeretek</t>
  </si>
  <si>
    <t>8.</t>
  </si>
  <si>
    <t>GUEAP2MMLF</t>
  </si>
  <si>
    <t>Alkalmazott piackutatás</t>
  </si>
  <si>
    <t>9.</t>
  </si>
  <si>
    <t>GUEFM1MMLF</t>
  </si>
  <si>
    <t>Fogyasztói és vásárlói magatartás</t>
  </si>
  <si>
    <t>Pénzügyi elemzés</t>
  </si>
  <si>
    <t>10.</t>
  </si>
  <si>
    <t>GKEML2MMLF</t>
  </si>
  <si>
    <t>Marketinglogisztika és ellátásilánc menedzsment</t>
  </si>
  <si>
    <t>Vállalalti stratégia</t>
  </si>
  <si>
    <t>11.</t>
  </si>
  <si>
    <t>GUETA2MMLF</t>
  </si>
  <si>
    <t>Termék- és árpolitika</t>
  </si>
  <si>
    <t>12.</t>
  </si>
  <si>
    <t>GUEUM1MMLF</t>
  </si>
  <si>
    <t>Üzleti és marketingkommunikáció</t>
  </si>
  <si>
    <t>Vállalkozás innováció</t>
  </si>
  <si>
    <t>13.</t>
  </si>
  <si>
    <t>GUEMS2MMLF</t>
  </si>
  <si>
    <t>Marketingstratégiai tervezés a gyakorlatban</t>
  </si>
  <si>
    <t>14.</t>
  </si>
  <si>
    <t>GKETJ1MMLF</t>
  </si>
  <si>
    <t>Társasági jog</t>
  </si>
  <si>
    <t>15.</t>
  </si>
  <si>
    <t>GUXNM1MMLF</t>
  </si>
  <si>
    <t>Nemzetközi marketing</t>
  </si>
  <si>
    <t>16.</t>
  </si>
  <si>
    <t>GUEDM1MMLF</t>
  </si>
  <si>
    <t>Digitális marketing a gyakorlatban</t>
  </si>
  <si>
    <t>17.</t>
  </si>
  <si>
    <t>GUESM2MMLF</t>
  </si>
  <si>
    <t>Szolgáltatás és márkamenedzsment</t>
  </si>
  <si>
    <t>C</t>
  </si>
  <si>
    <t>Innovációmenedzsment ismeretek</t>
  </si>
  <si>
    <t>18.</t>
  </si>
  <si>
    <t>GMEIM1MMLF</t>
  </si>
  <si>
    <t>Innovációmenedzsment</t>
  </si>
  <si>
    <t>19.</t>
  </si>
  <si>
    <t>GUEIN1MMLF</t>
  </si>
  <si>
    <t>Innovációmarketing</t>
  </si>
  <si>
    <t>20.</t>
  </si>
  <si>
    <t>GUETD2MMLF</t>
  </si>
  <si>
    <t>Termékinnováció és dizájn</t>
  </si>
  <si>
    <t>21.</t>
  </si>
  <si>
    <t>GKEIP2MMLF</t>
  </si>
  <si>
    <t>Innovációs projektek menedzselése</t>
  </si>
  <si>
    <t>Vállalati stratégia</t>
  </si>
  <si>
    <t>22.</t>
  </si>
  <si>
    <t>GKEIF2MMLF</t>
  </si>
  <si>
    <t>Innovációs folyamatok finanszírozása</t>
  </si>
  <si>
    <t>23.</t>
  </si>
  <si>
    <t>GUEKV1MMLF</t>
  </si>
  <si>
    <t>Krízismenedzsment és válságkommunikáció</t>
  </si>
  <si>
    <t>Szabadon választható tárgy*</t>
  </si>
  <si>
    <t>24.</t>
  </si>
  <si>
    <t>G_V__1MMLF</t>
  </si>
  <si>
    <t>Szabadon választható tárgy I.</t>
  </si>
  <si>
    <t>25.</t>
  </si>
  <si>
    <t>G_V__2MMLF</t>
  </si>
  <si>
    <t>Szabadon választható tárgy II.</t>
  </si>
  <si>
    <t>26.</t>
  </si>
  <si>
    <t>GUDDM1MMLF</t>
  </si>
  <si>
    <t>Diplomamunka I</t>
  </si>
  <si>
    <t>27.</t>
  </si>
  <si>
    <t>GUDDM2MMLF</t>
  </si>
  <si>
    <t>Diplomamunka II</t>
  </si>
  <si>
    <t>28.</t>
  </si>
  <si>
    <t xml:space="preserve">Testnevelés I. </t>
  </si>
  <si>
    <t>h</t>
  </si>
  <si>
    <t>29.</t>
  </si>
  <si>
    <t>Testnevelés II.</t>
  </si>
  <si>
    <t>Összesen</t>
  </si>
  <si>
    <t>szigorlat (s)</t>
  </si>
  <si>
    <t>vizsga (v)</t>
  </si>
  <si>
    <t>évközi teljesítmény (é)</t>
  </si>
  <si>
    <t>háromfokozatú értékelés (h)</t>
  </si>
  <si>
    <t>Összes követelmény</t>
  </si>
  <si>
    <t>Záróvizsga</t>
  </si>
  <si>
    <t>Marketing mesterszak</t>
  </si>
  <si>
    <t>e</t>
  </si>
  <si>
    <t>gy</t>
  </si>
  <si>
    <t xml:space="preserve">Komplex szakmai kérdéssor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</si>
</sst>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9"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trike/>
      <sz val="8"/>
      <color indexed="10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sz val="12"/>
      <name val="Symbol"/>
      <family val="1"/>
      <charset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6" fillId="2" borderId="18" xfId="0" applyFont="1" applyFill="1" applyBorder="1"/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18" xfId="0" applyFont="1" applyBorder="1"/>
    <xf numFmtId="0" fontId="5" fillId="0" borderId="18" xfId="0" applyFont="1" applyBorder="1"/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5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9" fillId="0" borderId="23" xfId="0" applyFont="1" applyBorder="1"/>
    <xf numFmtId="0" fontId="6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0" borderId="5" xfId="0" applyFont="1" applyBorder="1"/>
    <xf numFmtId="0" fontId="6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/>
    <xf numFmtId="0" fontId="6" fillId="0" borderId="25" xfId="0" applyFont="1" applyBorder="1" applyAlignment="1">
      <alignment horizontal="center" wrapText="1"/>
    </xf>
    <xf numFmtId="0" fontId="7" fillId="0" borderId="23" xfId="0" applyFont="1" applyBorder="1"/>
    <xf numFmtId="0" fontId="9" fillId="0" borderId="25" xfId="0" applyFont="1" applyBorder="1" applyAlignment="1">
      <alignment wrapText="1"/>
    </xf>
    <xf numFmtId="164" fontId="6" fillId="0" borderId="25" xfId="0" applyNumberFormat="1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9" fillId="0" borderId="33" xfId="0" applyFont="1" applyBorder="1"/>
    <xf numFmtId="0" fontId="6" fillId="0" borderId="34" xfId="0" applyFont="1" applyBorder="1" applyAlignment="1">
      <alignment horizontal="center"/>
    </xf>
    <xf numFmtId="0" fontId="9" fillId="0" borderId="12" xfId="0" applyFont="1" applyBorder="1"/>
    <xf numFmtId="0" fontId="10" fillId="0" borderId="3" xfId="0" applyFont="1" applyBorder="1" applyAlignment="1">
      <alignment horizontal="center"/>
    </xf>
    <xf numFmtId="0" fontId="11" fillId="3" borderId="18" xfId="0" applyFont="1" applyFill="1" applyBorder="1"/>
    <xf numFmtId="0" fontId="12" fillId="4" borderId="18" xfId="0" applyFont="1" applyFill="1" applyBorder="1" applyAlignment="1">
      <alignment horizontal="right"/>
    </xf>
    <xf numFmtId="0" fontId="12" fillId="3" borderId="19" xfId="0" applyFont="1" applyFill="1" applyBorder="1" applyAlignment="1">
      <alignment horizontal="right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3" fillId="3" borderId="23" xfId="0" applyFont="1" applyFill="1" applyBorder="1"/>
    <xf numFmtId="0" fontId="11" fillId="3" borderId="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3" borderId="25" xfId="0" applyFont="1" applyFill="1" applyBorder="1"/>
    <xf numFmtId="0" fontId="4" fillId="0" borderId="19" xfId="0" applyFont="1" applyBorder="1"/>
    <xf numFmtId="0" fontId="9" fillId="0" borderId="38" xfId="0" applyFont="1" applyBorder="1"/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left" indent="4"/>
    </xf>
    <xf numFmtId="0" fontId="6" fillId="0" borderId="18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0" fillId="0" borderId="18" xfId="0" applyBorder="1"/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1" fillId="6" borderId="18" xfId="0" applyFont="1" applyFill="1" applyBorder="1"/>
    <xf numFmtId="0" fontId="12" fillId="6" borderId="18" xfId="0" applyFont="1" applyFill="1" applyBorder="1" applyAlignment="1">
      <alignment horizontal="right"/>
    </xf>
    <xf numFmtId="0" fontId="12" fillId="6" borderId="19" xfId="0" applyFont="1" applyFill="1" applyBorder="1" applyAlignment="1">
      <alignment horizontal="right"/>
    </xf>
    <xf numFmtId="0" fontId="11" fillId="6" borderId="20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3" fillId="6" borderId="12" xfId="0" applyFont="1" applyFill="1" applyBorder="1"/>
    <xf numFmtId="0" fontId="17" fillId="0" borderId="0" xfId="0" applyFont="1"/>
    <xf numFmtId="0" fontId="6" fillId="0" borderId="12" xfId="0" applyFont="1" applyBorder="1" applyAlignment="1">
      <alignment horizontal="center" wrapText="1"/>
    </xf>
    <xf numFmtId="0" fontId="7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5" borderId="18" xfId="0" applyFont="1" applyFill="1" applyBorder="1"/>
    <xf numFmtId="0" fontId="6" fillId="5" borderId="18" xfId="0" applyFont="1" applyFill="1" applyBorder="1" applyAlignment="1">
      <alignment wrapText="1"/>
    </xf>
    <xf numFmtId="0" fontId="11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right"/>
    </xf>
    <xf numFmtId="0" fontId="4" fillId="5" borderId="19" xfId="0" applyFont="1" applyFill="1" applyBorder="1" applyAlignment="1">
      <alignment horizontal="right"/>
    </xf>
    <xf numFmtId="0" fontId="4" fillId="5" borderId="2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9" fillId="5" borderId="12" xfId="0" applyFont="1" applyFill="1" applyBorder="1"/>
    <xf numFmtId="0" fontId="5" fillId="0" borderId="42" xfId="0" applyFont="1" applyBorder="1"/>
    <xf numFmtId="0" fontId="11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5" borderId="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8" xfId="0" applyFont="1" applyFill="1" applyBorder="1"/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9" fillId="5" borderId="36" xfId="0" applyFont="1" applyFill="1" applyBorder="1"/>
    <xf numFmtId="0" fontId="9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/>
    </xf>
    <xf numFmtId="0" fontId="8" fillId="3" borderId="19" xfId="0" applyFont="1" applyFill="1" applyBorder="1" applyAlignment="1">
      <alignment horizontal="right"/>
    </xf>
    <xf numFmtId="0" fontId="8" fillId="3" borderId="2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3" borderId="44" xfId="0" applyFont="1" applyFill="1" applyBorder="1"/>
    <xf numFmtId="0" fontId="6" fillId="3" borderId="2" xfId="0" applyFont="1" applyFill="1" applyBorder="1" applyAlignment="1">
      <alignment horizontal="center"/>
    </xf>
    <xf numFmtId="0" fontId="8" fillId="3" borderId="19" xfId="0" applyFont="1" applyFill="1" applyBorder="1"/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9" fillId="3" borderId="23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0" fontId="5" fillId="0" borderId="45" xfId="0" applyFont="1" applyBorder="1"/>
    <xf numFmtId="0" fontId="18" fillId="7" borderId="18" xfId="0" applyFont="1" applyFill="1" applyBorder="1"/>
    <xf numFmtId="0" fontId="18" fillId="0" borderId="18" xfId="0" applyFont="1" applyBorder="1"/>
    <xf numFmtId="0" fontId="18" fillId="7" borderId="18" xfId="0" applyFont="1" applyFill="1" applyBorder="1" applyAlignment="1">
      <alignment wrapText="1"/>
    </xf>
    <xf numFmtId="0" fontId="18" fillId="7" borderId="45" xfId="0" applyFont="1" applyFill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1" fillId="6" borderId="19" xfId="0" applyFont="1" applyFill="1" applyBorder="1" applyAlignment="1">
      <alignment horizontal="left"/>
    </xf>
    <xf numFmtId="0" fontId="11" fillId="6" borderId="43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2" borderId="18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"/>
  <sheetViews>
    <sheetView tabSelected="1" view="pageBreakPreview" zoomScale="60" zoomScaleNormal="80" workbookViewId="0">
      <selection activeCell="C25" sqref="C25"/>
    </sheetView>
  </sheetViews>
  <sheetFormatPr defaultRowHeight="12.75"/>
  <cols>
    <col min="1" max="1" width="6.140625" customWidth="1"/>
    <col min="2" max="2" width="12" customWidth="1"/>
    <col min="3" max="3" width="39.85546875" customWidth="1"/>
    <col min="4" max="4" width="8.42578125" style="113" customWidth="1"/>
    <col min="5" max="5" width="4.140625" customWidth="1"/>
    <col min="6" max="6" width="4.5703125" customWidth="1"/>
    <col min="7" max="7" width="3.28515625" style="113" customWidth="1"/>
    <col min="8" max="8" width="3.42578125" style="113" customWidth="1"/>
    <col min="9" max="9" width="3.28515625" style="113" customWidth="1"/>
    <col min="10" max="10" width="2.85546875" style="113" customWidth="1"/>
    <col min="11" max="11" width="3" style="113" customWidth="1"/>
    <col min="12" max="12" width="4" style="113" customWidth="1"/>
    <col min="13" max="13" width="3.42578125" style="113" customWidth="1"/>
    <col min="14" max="15" width="2.42578125" style="113" customWidth="1"/>
    <col min="16" max="16" width="3" style="113" customWidth="1"/>
    <col min="17" max="17" width="3.28515625" style="113" customWidth="1"/>
    <col min="18" max="18" width="3.42578125" style="113" customWidth="1"/>
    <col min="19" max="20" width="2.42578125" style="113" customWidth="1"/>
    <col min="21" max="22" width="3" style="113" customWidth="1"/>
    <col min="23" max="23" width="3.42578125" style="113" customWidth="1"/>
    <col min="24" max="24" width="3" style="113" customWidth="1"/>
    <col min="25" max="25" width="2.42578125" style="113" customWidth="1"/>
    <col min="26" max="26" width="3.28515625" style="113" customWidth="1"/>
    <col min="27" max="29" width="0" style="56" hidden="1" customWidth="1"/>
    <col min="30" max="30" width="0" style="65" hidden="1" customWidth="1"/>
    <col min="31" max="31" width="4.28515625" style="65" customWidth="1"/>
    <col min="32" max="32" width="11.85546875" style="65" bestFit="1" customWidth="1"/>
    <col min="33" max="33" width="27.5703125" customWidth="1"/>
    <col min="34" max="34" width="9.140625" style="96"/>
    <col min="35" max="35" width="64.7109375" customWidth="1"/>
  </cols>
  <sheetData>
    <row r="1" spans="1:32" ht="18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ht="1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ht="1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4" spans="1:32" ht="15" customHeight="1">
      <c r="A4" s="190" t="s">
        <v>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>
      <c r="A5" s="191" t="s">
        <v>4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ht="14.25" customHeight="1">
      <c r="A6" s="173"/>
      <c r="B6" s="173" t="s">
        <v>5</v>
      </c>
      <c r="C6" s="173" t="s">
        <v>6</v>
      </c>
      <c r="D6" s="138" t="s">
        <v>7</v>
      </c>
      <c r="E6" s="175" t="s">
        <v>8</v>
      </c>
      <c r="F6" s="176"/>
      <c r="G6" s="177" t="s">
        <v>9</v>
      </c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95"/>
      <c r="AB6" s="186" t="s">
        <v>10</v>
      </c>
      <c r="AC6" s="187"/>
      <c r="AD6" s="186" t="s">
        <v>10</v>
      </c>
      <c r="AE6" s="172" t="s">
        <v>10</v>
      </c>
      <c r="AF6" s="172"/>
    </row>
    <row r="7" spans="1:32">
      <c r="A7" s="173"/>
      <c r="B7" s="173"/>
      <c r="C7" s="173"/>
      <c r="D7" s="136" t="s">
        <v>11</v>
      </c>
      <c r="E7" s="178" t="s">
        <v>12</v>
      </c>
      <c r="F7" s="180" t="s">
        <v>13</v>
      </c>
      <c r="G7" s="182" t="s">
        <v>14</v>
      </c>
      <c r="H7" s="183"/>
      <c r="I7" s="183"/>
      <c r="J7" s="183"/>
      <c r="K7" s="184"/>
      <c r="L7" s="185" t="s">
        <v>15</v>
      </c>
      <c r="M7" s="183"/>
      <c r="N7" s="183"/>
      <c r="O7" s="183"/>
      <c r="P7" s="184"/>
      <c r="Q7" s="182" t="s">
        <v>16</v>
      </c>
      <c r="R7" s="183"/>
      <c r="S7" s="183"/>
      <c r="T7" s="183"/>
      <c r="U7" s="184"/>
      <c r="V7" s="185" t="s">
        <v>17</v>
      </c>
      <c r="W7" s="183"/>
      <c r="X7" s="183"/>
      <c r="Y7" s="183"/>
      <c r="Z7" s="184"/>
      <c r="AA7" s="195"/>
      <c r="AB7" s="186"/>
      <c r="AC7" s="187"/>
      <c r="AD7" s="186"/>
      <c r="AE7" s="172"/>
      <c r="AF7" s="172"/>
    </row>
    <row r="8" spans="1:32">
      <c r="A8" s="174"/>
      <c r="B8" s="174"/>
      <c r="C8" s="174"/>
      <c r="D8" s="137" t="s">
        <v>18</v>
      </c>
      <c r="E8" s="179"/>
      <c r="F8" s="181"/>
      <c r="G8" s="98" t="s">
        <v>19</v>
      </c>
      <c r="H8" s="99" t="s">
        <v>20</v>
      </c>
      <c r="I8" s="100" t="s">
        <v>21</v>
      </c>
      <c r="J8" s="100" t="s">
        <v>22</v>
      </c>
      <c r="K8" s="101" t="s">
        <v>23</v>
      </c>
      <c r="L8" s="98" t="s">
        <v>19</v>
      </c>
      <c r="M8" s="99" t="s">
        <v>20</v>
      </c>
      <c r="N8" s="100" t="s">
        <v>21</v>
      </c>
      <c r="O8" s="100" t="s">
        <v>22</v>
      </c>
      <c r="P8" s="101" t="s">
        <v>23</v>
      </c>
      <c r="Q8" s="98" t="s">
        <v>19</v>
      </c>
      <c r="R8" s="99" t="s">
        <v>20</v>
      </c>
      <c r="S8" s="100" t="s">
        <v>21</v>
      </c>
      <c r="T8" s="100" t="s">
        <v>22</v>
      </c>
      <c r="U8" s="101" t="s">
        <v>23</v>
      </c>
      <c r="V8" s="98" t="s">
        <v>19</v>
      </c>
      <c r="W8" s="99" t="s">
        <v>20</v>
      </c>
      <c r="X8" s="100" t="s">
        <v>21</v>
      </c>
      <c r="Y8" s="100" t="s">
        <v>22</v>
      </c>
      <c r="Z8" s="101" t="s">
        <v>23</v>
      </c>
      <c r="AA8" s="195"/>
      <c r="AB8" s="77" t="s">
        <v>5</v>
      </c>
      <c r="AC8" s="187"/>
      <c r="AD8" s="77" t="s">
        <v>5</v>
      </c>
      <c r="AE8" s="172"/>
      <c r="AF8" s="172"/>
    </row>
    <row r="9" spans="1:32" ht="15" customHeight="1">
      <c r="A9" s="1" t="s">
        <v>24</v>
      </c>
      <c r="B9" s="196" t="s">
        <v>25</v>
      </c>
      <c r="C9" s="196"/>
      <c r="D9" s="103">
        <v>8</v>
      </c>
      <c r="E9" s="2">
        <f>SUM(E10:E16)</f>
        <v>130</v>
      </c>
      <c r="F9" s="3">
        <f>SUM(F10:F16)</f>
        <v>28</v>
      </c>
      <c r="G9" s="102">
        <f>SUM(G10:G16)</f>
        <v>25</v>
      </c>
      <c r="H9" s="103">
        <f>SUM(H10:H16)</f>
        <v>45</v>
      </c>
      <c r="I9" s="103">
        <f>SUM(I10:I16)</f>
        <v>0</v>
      </c>
      <c r="J9" s="103"/>
      <c r="K9" s="104">
        <f>SUM(K10:K16)</f>
        <v>16</v>
      </c>
      <c r="L9" s="102">
        <f>SUM(L10:L16)</f>
        <v>30</v>
      </c>
      <c r="M9" s="103">
        <f>SUM(M10:M16)</f>
        <v>30</v>
      </c>
      <c r="N9" s="103">
        <f>SUM(N10:N16)</f>
        <v>0</v>
      </c>
      <c r="O9" s="103"/>
      <c r="P9" s="104">
        <f>SUM(P10:P16)</f>
        <v>12</v>
      </c>
      <c r="Q9" s="102">
        <f>SUM(Q10:Q16)</f>
        <v>0</v>
      </c>
      <c r="R9" s="103">
        <f>SUM(R10:R16)</f>
        <v>0</v>
      </c>
      <c r="S9" s="103">
        <f>SUM(S10:S16)</f>
        <v>0</v>
      </c>
      <c r="T9" s="103"/>
      <c r="U9" s="104">
        <f>SUM(U10:U16)</f>
        <v>0</v>
      </c>
      <c r="V9" s="102">
        <f>SUM(V10:V16)</f>
        <v>0</v>
      </c>
      <c r="W9" s="103">
        <f>SUM(W10:W16)</f>
        <v>0</v>
      </c>
      <c r="X9" s="103">
        <f>SUM(X10:X16)</f>
        <v>0</v>
      </c>
      <c r="Y9" s="103"/>
      <c r="Z9" s="104">
        <f>SUM(Z10:Z16)</f>
        <v>0</v>
      </c>
      <c r="AA9" s="4"/>
      <c r="AB9" s="5"/>
      <c r="AC9" s="5"/>
      <c r="AD9" s="6"/>
      <c r="AE9" s="7"/>
      <c r="AF9" s="8" t="s">
        <v>26</v>
      </c>
    </row>
    <row r="10" spans="1:32" ht="15" customHeight="1">
      <c r="A10" s="9" t="s">
        <v>14</v>
      </c>
      <c r="B10" s="10" t="s">
        <v>27</v>
      </c>
      <c r="C10" s="10" t="s">
        <v>28</v>
      </c>
      <c r="D10" s="21"/>
      <c r="E10" s="11">
        <f>G10+H10+I10+L10+M10+N10+Q10+R10+S10+V10+W10+X10</f>
        <v>20</v>
      </c>
      <c r="F10" s="12">
        <f>K10+P10+U10+Z10</f>
        <v>4</v>
      </c>
      <c r="G10" s="20">
        <v>10</v>
      </c>
      <c r="H10" s="21">
        <v>10</v>
      </c>
      <c r="I10" s="21">
        <v>0</v>
      </c>
      <c r="J10" s="21" t="s">
        <v>29</v>
      </c>
      <c r="K10" s="22">
        <v>4</v>
      </c>
      <c r="L10" s="20"/>
      <c r="M10" s="21"/>
      <c r="N10" s="21"/>
      <c r="O10" s="21"/>
      <c r="P10" s="22"/>
      <c r="Q10" s="20"/>
      <c r="R10" s="21"/>
      <c r="S10" s="21"/>
      <c r="T10" s="21"/>
      <c r="U10" s="22"/>
      <c r="V10" s="20"/>
      <c r="W10" s="21"/>
      <c r="X10" s="21"/>
      <c r="Y10" s="21"/>
      <c r="Z10" s="22"/>
      <c r="AA10" s="13"/>
      <c r="AB10" s="14"/>
      <c r="AC10" s="14"/>
      <c r="AD10" s="15"/>
      <c r="AE10" s="16"/>
      <c r="AF10" s="17"/>
    </row>
    <row r="11" spans="1:32" ht="15" customHeight="1">
      <c r="A11" s="9" t="s">
        <v>15</v>
      </c>
      <c r="B11" s="167" t="s">
        <v>30</v>
      </c>
      <c r="C11" s="10" t="s">
        <v>31</v>
      </c>
      <c r="D11" s="21"/>
      <c r="E11" s="11">
        <f>G11+H11+I11+L11+M11+N11+Q11+R11+S11+V11+W11+X11</f>
        <v>20</v>
      </c>
      <c r="F11" s="12">
        <f>K11+P11+U11+Z11</f>
        <v>4</v>
      </c>
      <c r="G11" s="20"/>
      <c r="H11" s="21"/>
      <c r="I11" s="21"/>
      <c r="J11" s="21"/>
      <c r="K11" s="22"/>
      <c r="L11" s="20">
        <v>10</v>
      </c>
      <c r="M11" s="21">
        <v>10</v>
      </c>
      <c r="N11" s="21">
        <v>0</v>
      </c>
      <c r="O11" s="21" t="s">
        <v>29</v>
      </c>
      <c r="P11" s="22">
        <v>4</v>
      </c>
      <c r="Q11" s="20"/>
      <c r="R11" s="21"/>
      <c r="S11" s="21"/>
      <c r="T11" s="21"/>
      <c r="U11" s="22"/>
      <c r="V11" s="20"/>
      <c r="W11" s="21"/>
      <c r="X11" s="21"/>
      <c r="Y11" s="21"/>
      <c r="Z11" s="22"/>
      <c r="AA11" s="13"/>
      <c r="AB11" s="14"/>
      <c r="AC11" s="14"/>
      <c r="AD11" s="18"/>
      <c r="AE11" s="19"/>
      <c r="AF11" s="78"/>
    </row>
    <row r="12" spans="1:32" ht="15" customHeight="1">
      <c r="A12" s="9" t="s">
        <v>16</v>
      </c>
      <c r="B12" s="167" t="s">
        <v>32</v>
      </c>
      <c r="C12" s="10" t="s">
        <v>33</v>
      </c>
      <c r="D12" s="21"/>
      <c r="E12" s="11">
        <f t="shared" ref="E12:E16" si="0">G12+H12+I12+L12+M12+N12+Q12+R12+S12+V12+W12+X12</f>
        <v>15</v>
      </c>
      <c r="F12" s="12">
        <f t="shared" ref="F12:F16" si="1">K12+P12+U12+Z12</f>
        <v>4</v>
      </c>
      <c r="G12" s="20">
        <v>5</v>
      </c>
      <c r="H12" s="21">
        <v>10</v>
      </c>
      <c r="I12" s="21">
        <v>0</v>
      </c>
      <c r="J12" s="21" t="s">
        <v>29</v>
      </c>
      <c r="K12" s="22">
        <v>4</v>
      </c>
      <c r="L12" s="20"/>
      <c r="M12" s="21"/>
      <c r="N12" s="21"/>
      <c r="O12" s="21"/>
      <c r="P12" s="22"/>
      <c r="Q12" s="20"/>
      <c r="R12" s="21"/>
      <c r="S12" s="21"/>
      <c r="T12" s="21"/>
      <c r="U12" s="22"/>
      <c r="V12" s="20"/>
      <c r="W12" s="21"/>
      <c r="X12" s="21"/>
      <c r="Y12" s="21"/>
      <c r="Z12" s="22"/>
      <c r="AA12" s="13"/>
      <c r="AB12" s="14"/>
      <c r="AC12" s="14"/>
      <c r="AD12" s="18"/>
      <c r="AE12" s="19"/>
      <c r="AF12" s="69"/>
    </row>
    <row r="13" spans="1:32" ht="15" customHeight="1">
      <c r="A13" s="9" t="s">
        <v>17</v>
      </c>
      <c r="B13" s="167" t="s">
        <v>34</v>
      </c>
      <c r="C13" s="10" t="s">
        <v>35</v>
      </c>
      <c r="D13" s="21"/>
      <c r="E13" s="11">
        <f t="shared" si="0"/>
        <v>20</v>
      </c>
      <c r="F13" s="12">
        <f t="shared" si="1"/>
        <v>4</v>
      </c>
      <c r="G13" s="20"/>
      <c r="H13" s="21"/>
      <c r="I13" s="21"/>
      <c r="J13" s="21"/>
      <c r="K13" s="22"/>
      <c r="L13" s="20">
        <v>10</v>
      </c>
      <c r="M13" s="21">
        <v>10</v>
      </c>
      <c r="N13" s="21">
        <v>0</v>
      </c>
      <c r="O13" s="21" t="s">
        <v>29</v>
      </c>
      <c r="P13" s="22">
        <v>4</v>
      </c>
      <c r="Q13" s="20"/>
      <c r="R13" s="21"/>
      <c r="S13" s="21"/>
      <c r="T13" s="21"/>
      <c r="U13" s="22"/>
      <c r="V13" s="20"/>
      <c r="W13" s="21"/>
      <c r="X13" s="21"/>
      <c r="Y13" s="21"/>
      <c r="Z13" s="22"/>
      <c r="AA13" s="13"/>
      <c r="AB13" s="14"/>
      <c r="AC13" s="14"/>
      <c r="AD13" s="18"/>
      <c r="AE13" s="19"/>
      <c r="AF13" s="17"/>
    </row>
    <row r="14" spans="1:32" ht="15" customHeight="1">
      <c r="A14" s="9" t="s">
        <v>36</v>
      </c>
      <c r="B14" s="167" t="s">
        <v>37</v>
      </c>
      <c r="C14" s="10" t="s">
        <v>38</v>
      </c>
      <c r="D14" s="21" t="s">
        <v>39</v>
      </c>
      <c r="E14" s="11">
        <f t="shared" si="0"/>
        <v>20</v>
      </c>
      <c r="F14" s="12">
        <f t="shared" si="1"/>
        <v>4</v>
      </c>
      <c r="G14" s="20"/>
      <c r="H14" s="21"/>
      <c r="I14" s="21"/>
      <c r="J14" s="21"/>
      <c r="K14" s="22"/>
      <c r="L14" s="20">
        <v>10</v>
      </c>
      <c r="M14" s="21">
        <v>10</v>
      </c>
      <c r="N14" s="21">
        <v>0</v>
      </c>
      <c r="O14" s="21" t="s">
        <v>40</v>
      </c>
      <c r="P14" s="22">
        <v>4</v>
      </c>
      <c r="Q14" s="20"/>
      <c r="R14" s="21"/>
      <c r="S14" s="21"/>
      <c r="T14" s="21"/>
      <c r="U14" s="22"/>
      <c r="V14" s="20"/>
      <c r="W14" s="21"/>
      <c r="X14" s="21"/>
      <c r="Y14" s="21"/>
      <c r="Z14" s="22"/>
      <c r="AA14" s="13"/>
      <c r="AB14" s="23"/>
      <c r="AC14" s="14"/>
      <c r="AD14" s="18"/>
      <c r="AE14" s="32"/>
      <c r="AF14" s="78"/>
    </row>
    <row r="15" spans="1:32" ht="15" customHeight="1">
      <c r="A15" s="9" t="s">
        <v>41</v>
      </c>
      <c r="B15" s="167" t="s">
        <v>42</v>
      </c>
      <c r="C15" s="130" t="s">
        <v>43</v>
      </c>
      <c r="D15" s="21" t="s">
        <v>39</v>
      </c>
      <c r="E15" s="11">
        <f t="shared" si="0"/>
        <v>15</v>
      </c>
      <c r="F15" s="12">
        <f t="shared" si="1"/>
        <v>4</v>
      </c>
      <c r="G15" s="20">
        <v>0</v>
      </c>
      <c r="H15" s="21">
        <v>15</v>
      </c>
      <c r="I15" s="21">
        <v>0</v>
      </c>
      <c r="J15" s="21" t="s">
        <v>40</v>
      </c>
      <c r="K15" s="22">
        <v>4</v>
      </c>
      <c r="L15" s="20"/>
      <c r="M15" s="21"/>
      <c r="N15" s="21"/>
      <c r="O15" s="21"/>
      <c r="P15" s="22"/>
      <c r="Q15" s="20"/>
      <c r="R15" s="21"/>
      <c r="S15" s="21"/>
      <c r="T15" s="21"/>
      <c r="U15" s="22"/>
      <c r="V15" s="20"/>
      <c r="W15" s="21"/>
      <c r="X15" s="21"/>
      <c r="Y15" s="21"/>
      <c r="Z15" s="22"/>
      <c r="AA15" s="24"/>
      <c r="AB15" s="27"/>
      <c r="AC15" s="78"/>
      <c r="AD15" s="25"/>
      <c r="AE15" s="57"/>
      <c r="AF15" s="57"/>
    </row>
    <row r="16" spans="1:32" ht="15" customHeight="1">
      <c r="A16" s="9" t="s">
        <v>44</v>
      </c>
      <c r="B16" s="167" t="s">
        <v>45</v>
      </c>
      <c r="C16" s="10" t="s">
        <v>46</v>
      </c>
      <c r="D16" s="21" t="s">
        <v>39</v>
      </c>
      <c r="E16" s="11">
        <f t="shared" si="0"/>
        <v>20</v>
      </c>
      <c r="F16" s="12">
        <f t="shared" si="1"/>
        <v>4</v>
      </c>
      <c r="G16" s="20">
        <v>10</v>
      </c>
      <c r="H16" s="21">
        <v>10</v>
      </c>
      <c r="I16" s="21">
        <v>0</v>
      </c>
      <c r="J16" s="21" t="s">
        <v>40</v>
      </c>
      <c r="K16" s="22">
        <v>4</v>
      </c>
      <c r="L16" s="20"/>
      <c r="M16" s="21"/>
      <c r="N16" s="21"/>
      <c r="O16" s="21"/>
      <c r="P16" s="22"/>
      <c r="Q16" s="20"/>
      <c r="R16" s="21"/>
      <c r="S16" s="21"/>
      <c r="T16" s="21"/>
      <c r="U16" s="22"/>
      <c r="V16" s="20"/>
      <c r="W16" s="21"/>
      <c r="X16" s="21"/>
      <c r="Y16" s="21"/>
      <c r="Z16" s="22"/>
      <c r="AA16" s="24"/>
      <c r="AB16" s="78"/>
      <c r="AC16" s="78"/>
      <c r="AD16" s="25"/>
      <c r="AE16" s="57"/>
      <c r="AF16" s="57"/>
    </row>
    <row r="17" spans="1:35" ht="15" customHeight="1">
      <c r="A17" s="1" t="s">
        <v>47</v>
      </c>
      <c r="B17" s="196" t="s">
        <v>48</v>
      </c>
      <c r="C17" s="196"/>
      <c r="D17" s="103">
        <v>15</v>
      </c>
      <c r="E17" s="2">
        <f>SUM(E18:E27)</f>
        <v>200</v>
      </c>
      <c r="F17" s="3">
        <f>SUM(F18:F27)</f>
        <v>41</v>
      </c>
      <c r="G17" s="102">
        <f>SUM(G18:G27)</f>
        <v>20</v>
      </c>
      <c r="H17" s="103">
        <f>SUM(H18:H27)</f>
        <v>15</v>
      </c>
      <c r="I17" s="103">
        <f>SUM(I18:I27)</f>
        <v>0</v>
      </c>
      <c r="J17" s="103"/>
      <c r="K17" s="104">
        <f>SUM(K18:K27)</f>
        <v>8</v>
      </c>
      <c r="L17" s="102">
        <f t="shared" ref="L17:N17" si="2">SUM(L18:L27)</f>
        <v>30</v>
      </c>
      <c r="M17" s="103">
        <f t="shared" si="2"/>
        <v>30</v>
      </c>
      <c r="N17" s="103">
        <f t="shared" si="2"/>
        <v>0</v>
      </c>
      <c r="O17" s="103"/>
      <c r="P17" s="104">
        <f t="shared" ref="P17:S17" si="3">SUM(P18:P27)</f>
        <v>12</v>
      </c>
      <c r="Q17" s="102">
        <f t="shared" si="3"/>
        <v>30</v>
      </c>
      <c r="R17" s="103">
        <f t="shared" si="3"/>
        <v>30</v>
      </c>
      <c r="S17" s="103">
        <f t="shared" si="3"/>
        <v>0</v>
      </c>
      <c r="T17" s="103"/>
      <c r="U17" s="104">
        <f t="shared" ref="U17:X17" si="4">SUM(U18:U27)</f>
        <v>12</v>
      </c>
      <c r="V17" s="102">
        <f t="shared" si="4"/>
        <v>20</v>
      </c>
      <c r="W17" s="103">
        <f t="shared" si="4"/>
        <v>25</v>
      </c>
      <c r="X17" s="103">
        <f t="shared" si="4"/>
        <v>0</v>
      </c>
      <c r="Y17" s="103"/>
      <c r="Z17" s="104">
        <f t="shared" ref="Z17" si="5">SUM(Z18:Z27)</f>
        <v>9</v>
      </c>
      <c r="AA17" s="4"/>
      <c r="AB17" s="5"/>
      <c r="AC17" s="8"/>
      <c r="AD17" s="6"/>
      <c r="AE17" s="79"/>
      <c r="AF17" s="80"/>
    </row>
    <row r="18" spans="1:35" ht="15" customHeight="1">
      <c r="A18" s="9" t="s">
        <v>49</v>
      </c>
      <c r="B18" s="10" t="s">
        <v>50</v>
      </c>
      <c r="C18" s="10" t="s">
        <v>51</v>
      </c>
      <c r="D18" s="21" t="s">
        <v>39</v>
      </c>
      <c r="E18" s="11">
        <f t="shared" ref="E18:E34" si="6">G18+H18+I18+L18+M18+N18+Q18+R18+S18+V18+W18+X18</f>
        <v>20</v>
      </c>
      <c r="F18" s="12">
        <f t="shared" ref="F18:F33" si="7">K18+P18+U18+Z18</f>
        <v>4</v>
      </c>
      <c r="G18" s="20"/>
      <c r="H18" s="21"/>
      <c r="I18" s="21"/>
      <c r="J18" s="21"/>
      <c r="K18" s="22"/>
      <c r="L18" s="20">
        <v>10</v>
      </c>
      <c r="M18" s="21">
        <v>10</v>
      </c>
      <c r="N18" s="21">
        <v>0</v>
      </c>
      <c r="O18" s="21" t="s">
        <v>40</v>
      </c>
      <c r="P18" s="22">
        <v>4</v>
      </c>
      <c r="Q18" s="20"/>
      <c r="R18" s="21"/>
      <c r="S18" s="21"/>
      <c r="T18" s="21"/>
      <c r="U18" s="22"/>
      <c r="V18" s="20"/>
      <c r="W18" s="21"/>
      <c r="X18" s="21"/>
      <c r="Y18" s="21"/>
      <c r="Z18" s="22"/>
      <c r="AA18" s="28"/>
      <c r="AB18" s="16"/>
      <c r="AC18" s="17"/>
      <c r="AD18" s="15"/>
      <c r="AE18" s="16"/>
      <c r="AF18" s="17"/>
      <c r="AI18" s="81"/>
    </row>
    <row r="19" spans="1:35" ht="15" customHeight="1">
      <c r="A19" s="9" t="s">
        <v>52</v>
      </c>
      <c r="B19" s="167" t="s">
        <v>53</v>
      </c>
      <c r="C19" s="10" t="s">
        <v>54</v>
      </c>
      <c r="D19" s="21" t="s">
        <v>39</v>
      </c>
      <c r="E19" s="11">
        <f t="shared" si="6"/>
        <v>20</v>
      </c>
      <c r="F19" s="12">
        <f t="shared" si="7"/>
        <v>4</v>
      </c>
      <c r="G19" s="20">
        <v>10</v>
      </c>
      <c r="H19" s="21">
        <v>10</v>
      </c>
      <c r="I19" s="21">
        <v>0</v>
      </c>
      <c r="J19" s="21" t="s">
        <v>40</v>
      </c>
      <c r="K19" s="22">
        <v>4</v>
      </c>
      <c r="L19" s="20"/>
      <c r="M19" s="21"/>
      <c r="N19" s="21"/>
      <c r="O19" s="21"/>
      <c r="P19" s="22"/>
      <c r="Q19" s="20"/>
      <c r="R19" s="21"/>
      <c r="S19" s="21"/>
      <c r="T19" s="21"/>
      <c r="U19" s="22"/>
      <c r="V19" s="20"/>
      <c r="W19" s="21"/>
      <c r="X19" s="21"/>
      <c r="Y19" s="21"/>
      <c r="Z19" s="22"/>
      <c r="AA19" s="29"/>
      <c r="AB19" s="19" t="s">
        <v>55</v>
      </c>
      <c r="AC19" s="14"/>
      <c r="AD19" s="18"/>
      <c r="AE19" s="19"/>
      <c r="AF19" s="14"/>
    </row>
    <row r="20" spans="1:35" ht="15" customHeight="1">
      <c r="A20" s="9" t="s">
        <v>56</v>
      </c>
      <c r="B20" s="167" t="s">
        <v>57</v>
      </c>
      <c r="C20" s="10" t="s">
        <v>58</v>
      </c>
      <c r="D20" s="21" t="s">
        <v>39</v>
      </c>
      <c r="E20" s="11">
        <f t="shared" si="6"/>
        <v>20</v>
      </c>
      <c r="F20" s="12">
        <f t="shared" si="7"/>
        <v>4</v>
      </c>
      <c r="G20" s="20"/>
      <c r="H20" s="21"/>
      <c r="I20" s="21"/>
      <c r="J20" s="21"/>
      <c r="K20" s="22"/>
      <c r="L20" s="20"/>
      <c r="M20" s="21"/>
      <c r="N20" s="21"/>
      <c r="O20" s="21"/>
      <c r="P20" s="22"/>
      <c r="Q20" s="20"/>
      <c r="R20" s="21"/>
      <c r="S20" s="21"/>
      <c r="T20" s="21"/>
      <c r="U20" s="22"/>
      <c r="V20" s="20">
        <v>10</v>
      </c>
      <c r="W20" s="21">
        <v>10</v>
      </c>
      <c r="X20" s="21">
        <v>0</v>
      </c>
      <c r="Y20" s="21" t="s">
        <v>29</v>
      </c>
      <c r="Z20" s="22">
        <v>4</v>
      </c>
      <c r="AA20" s="29"/>
      <c r="AB20" s="30" t="s">
        <v>59</v>
      </c>
      <c r="AC20" s="14"/>
      <c r="AD20" s="18"/>
      <c r="AE20" s="19"/>
      <c r="AF20" s="31"/>
    </row>
    <row r="21" spans="1:35" ht="15" customHeight="1">
      <c r="A21" s="9" t="s">
        <v>60</v>
      </c>
      <c r="B21" s="167" t="s">
        <v>61</v>
      </c>
      <c r="C21" s="10" t="s">
        <v>62</v>
      </c>
      <c r="D21" s="21" t="s">
        <v>39</v>
      </c>
      <c r="E21" s="11">
        <f t="shared" si="6"/>
        <v>25</v>
      </c>
      <c r="F21" s="12">
        <f t="shared" si="7"/>
        <v>5</v>
      </c>
      <c r="G21" s="20"/>
      <c r="H21" s="21"/>
      <c r="I21" s="21"/>
      <c r="J21" s="21"/>
      <c r="K21" s="22"/>
      <c r="L21" s="20"/>
      <c r="M21" s="21"/>
      <c r="N21" s="21"/>
      <c r="O21" s="21"/>
      <c r="P21" s="22"/>
      <c r="Q21" s="20"/>
      <c r="R21" s="21"/>
      <c r="S21" s="21"/>
      <c r="T21" s="21"/>
      <c r="U21" s="22"/>
      <c r="V21" s="20">
        <v>10</v>
      </c>
      <c r="W21" s="21">
        <v>15</v>
      </c>
      <c r="X21" s="21">
        <v>0</v>
      </c>
      <c r="Y21" s="21" t="s">
        <v>29</v>
      </c>
      <c r="Z21" s="22">
        <v>5</v>
      </c>
      <c r="AA21" s="29"/>
      <c r="AB21" s="30"/>
      <c r="AC21" s="14"/>
      <c r="AD21" s="18"/>
      <c r="AE21" s="19"/>
      <c r="AF21" s="14"/>
    </row>
    <row r="22" spans="1:35" ht="15" customHeight="1">
      <c r="A22" s="9" t="s">
        <v>63</v>
      </c>
      <c r="B22" s="167" t="s">
        <v>64</v>
      </c>
      <c r="C22" s="10" t="s">
        <v>65</v>
      </c>
      <c r="D22" s="21" t="s">
        <v>39</v>
      </c>
      <c r="E22" s="11">
        <f t="shared" si="6"/>
        <v>20</v>
      </c>
      <c r="F22" s="12">
        <f t="shared" si="7"/>
        <v>4</v>
      </c>
      <c r="G22" s="20"/>
      <c r="H22" s="21"/>
      <c r="I22" s="21"/>
      <c r="J22" s="21"/>
      <c r="K22" s="22"/>
      <c r="L22" s="20"/>
      <c r="M22" s="21"/>
      <c r="N22" s="21"/>
      <c r="O22" s="21"/>
      <c r="P22" s="22"/>
      <c r="Q22" s="20">
        <v>10</v>
      </c>
      <c r="R22" s="21">
        <v>10</v>
      </c>
      <c r="S22" s="21">
        <v>0</v>
      </c>
      <c r="T22" s="21" t="s">
        <v>40</v>
      </c>
      <c r="U22" s="22">
        <v>4</v>
      </c>
      <c r="V22" s="20"/>
      <c r="W22" s="21"/>
      <c r="X22" s="21"/>
      <c r="Y22" s="21"/>
      <c r="Z22" s="22"/>
      <c r="AA22" s="29"/>
      <c r="AB22" s="19" t="s">
        <v>66</v>
      </c>
      <c r="AC22" s="14"/>
      <c r="AD22" s="18"/>
      <c r="AE22" s="19"/>
      <c r="AF22" s="14"/>
    </row>
    <row r="23" spans="1:35" ht="15" customHeight="1">
      <c r="A23" s="9" t="s">
        <v>67</v>
      </c>
      <c r="B23" s="167" t="s">
        <v>68</v>
      </c>
      <c r="C23" s="10" t="s">
        <v>69</v>
      </c>
      <c r="D23" s="21" t="s">
        <v>39</v>
      </c>
      <c r="E23" s="11">
        <f t="shared" si="6"/>
        <v>20</v>
      </c>
      <c r="F23" s="12">
        <f t="shared" si="7"/>
        <v>4</v>
      </c>
      <c r="G23" s="20"/>
      <c r="H23" s="21"/>
      <c r="I23" s="21"/>
      <c r="J23" s="21"/>
      <c r="K23" s="22"/>
      <c r="L23" s="20">
        <v>10</v>
      </c>
      <c r="M23" s="21">
        <v>10</v>
      </c>
      <c r="N23" s="21">
        <v>0</v>
      </c>
      <c r="O23" s="21" t="s">
        <v>29</v>
      </c>
      <c r="P23" s="22">
        <v>4</v>
      </c>
      <c r="Q23" s="20"/>
      <c r="R23" s="21"/>
      <c r="S23" s="21"/>
      <c r="T23" s="21"/>
      <c r="U23" s="22"/>
      <c r="V23" s="20"/>
      <c r="W23" s="21"/>
      <c r="X23" s="21"/>
      <c r="Y23" s="21"/>
      <c r="Z23" s="22"/>
      <c r="AA23" s="76"/>
      <c r="AB23" s="77"/>
      <c r="AC23" s="78"/>
      <c r="AD23" s="25"/>
      <c r="AE23" s="32"/>
      <c r="AF23" s="78"/>
    </row>
    <row r="24" spans="1:35" ht="15" customHeight="1">
      <c r="A24" s="9" t="s">
        <v>70</v>
      </c>
      <c r="B24" s="167" t="s">
        <v>71</v>
      </c>
      <c r="C24" s="10" t="s">
        <v>72</v>
      </c>
      <c r="D24" s="21" t="s">
        <v>39</v>
      </c>
      <c r="E24" s="11">
        <f t="shared" si="6"/>
        <v>15</v>
      </c>
      <c r="F24" s="12">
        <f t="shared" si="7"/>
        <v>4</v>
      </c>
      <c r="G24" s="20">
        <v>10</v>
      </c>
      <c r="H24" s="21">
        <v>5</v>
      </c>
      <c r="I24" s="21">
        <v>0</v>
      </c>
      <c r="J24" s="21" t="s">
        <v>29</v>
      </c>
      <c r="K24" s="22">
        <v>4</v>
      </c>
      <c r="L24" s="20"/>
      <c r="M24" s="21"/>
      <c r="N24" s="21"/>
      <c r="O24" s="21"/>
      <c r="P24" s="22"/>
      <c r="Q24" s="20"/>
      <c r="R24" s="21"/>
      <c r="S24" s="21"/>
      <c r="T24" s="21"/>
      <c r="U24" s="22"/>
      <c r="V24" s="20"/>
      <c r="W24" s="21"/>
      <c r="X24" s="21"/>
      <c r="Y24" s="21"/>
      <c r="Z24" s="22"/>
      <c r="AA24" s="29"/>
      <c r="AB24" s="19"/>
      <c r="AC24" s="14"/>
      <c r="AD24" s="33"/>
      <c r="AE24" s="19"/>
      <c r="AF24" s="14"/>
    </row>
    <row r="25" spans="1:35" ht="15" customHeight="1">
      <c r="A25" s="9" t="s">
        <v>73</v>
      </c>
      <c r="B25" s="167" t="s">
        <v>74</v>
      </c>
      <c r="C25" s="10" t="s">
        <v>75</v>
      </c>
      <c r="D25" s="21"/>
      <c r="E25" s="11">
        <f t="shared" si="6"/>
        <v>20</v>
      </c>
      <c r="F25" s="12">
        <f t="shared" si="7"/>
        <v>4</v>
      </c>
      <c r="G25" s="20"/>
      <c r="H25" s="21"/>
      <c r="I25" s="21"/>
      <c r="J25" s="21"/>
      <c r="K25" s="22"/>
      <c r="L25" s="20"/>
      <c r="M25" s="21"/>
      <c r="N25" s="21"/>
      <c r="O25" s="21"/>
      <c r="P25" s="22"/>
      <c r="Q25" s="20">
        <v>10</v>
      </c>
      <c r="R25" s="21">
        <v>10</v>
      </c>
      <c r="S25" s="21">
        <v>0</v>
      </c>
      <c r="T25" s="21" t="s">
        <v>40</v>
      </c>
      <c r="U25" s="22">
        <v>4</v>
      </c>
      <c r="V25" s="20"/>
      <c r="W25" s="21"/>
      <c r="X25" s="21"/>
      <c r="Y25" s="21"/>
      <c r="Z25" s="22"/>
      <c r="AA25" s="28"/>
      <c r="AB25" s="34" t="s">
        <v>33</v>
      </c>
      <c r="AC25" s="14"/>
      <c r="AD25" s="35"/>
      <c r="AE25" s="94"/>
      <c r="AF25" s="95"/>
    </row>
    <row r="26" spans="1:35" ht="15" customHeight="1">
      <c r="A26" s="9" t="s">
        <v>76</v>
      </c>
      <c r="B26" s="167" t="s">
        <v>77</v>
      </c>
      <c r="C26" s="10" t="s">
        <v>78</v>
      </c>
      <c r="D26" s="21" t="s">
        <v>39</v>
      </c>
      <c r="E26" s="11">
        <f t="shared" si="6"/>
        <v>20</v>
      </c>
      <c r="F26" s="12">
        <f t="shared" si="7"/>
        <v>4</v>
      </c>
      <c r="G26" s="20"/>
      <c r="H26" s="21"/>
      <c r="I26" s="21"/>
      <c r="J26" s="21"/>
      <c r="K26" s="22"/>
      <c r="L26" s="20"/>
      <c r="M26" s="21"/>
      <c r="N26" s="21"/>
      <c r="O26" s="21"/>
      <c r="P26" s="22"/>
      <c r="Q26" s="20">
        <v>10</v>
      </c>
      <c r="R26" s="21">
        <v>10</v>
      </c>
      <c r="S26" s="21">
        <v>0</v>
      </c>
      <c r="T26" s="21" t="s">
        <v>40</v>
      </c>
      <c r="U26" s="22">
        <v>4</v>
      </c>
      <c r="V26" s="20"/>
      <c r="W26" s="21"/>
      <c r="X26" s="21"/>
      <c r="Y26" s="21"/>
      <c r="Z26" s="22"/>
      <c r="AB26" s="92"/>
      <c r="AC26" s="78"/>
      <c r="AD26" s="93"/>
      <c r="AE26" s="70"/>
      <c r="AF26" s="70"/>
    </row>
    <row r="27" spans="1:35" ht="15" customHeight="1">
      <c r="A27" s="9" t="s">
        <v>79</v>
      </c>
      <c r="B27" s="167" t="s">
        <v>80</v>
      </c>
      <c r="C27" s="10" t="s">
        <v>81</v>
      </c>
      <c r="D27" s="21" t="s">
        <v>39</v>
      </c>
      <c r="E27" s="11">
        <f>G27+H27+I27+L27+M27+N27+Q27+R27+S27+V27+W27+X27</f>
        <v>20</v>
      </c>
      <c r="F27" s="12">
        <f>K27+P27+U27+Z27</f>
        <v>4</v>
      </c>
      <c r="G27" s="20"/>
      <c r="H27" s="21"/>
      <c r="I27" s="21"/>
      <c r="J27" s="21"/>
      <c r="K27" s="22"/>
      <c r="L27" s="20">
        <v>10</v>
      </c>
      <c r="M27" s="21">
        <v>10</v>
      </c>
      <c r="N27" s="21">
        <v>0</v>
      </c>
      <c r="O27" s="21" t="s">
        <v>40</v>
      </c>
      <c r="P27" s="22">
        <v>4</v>
      </c>
      <c r="Q27" s="20"/>
      <c r="R27" s="21"/>
      <c r="S27" s="21"/>
      <c r="T27" s="21"/>
      <c r="U27" s="22"/>
      <c r="V27" s="20"/>
      <c r="W27" s="21"/>
      <c r="X27" s="21"/>
      <c r="Y27" s="21"/>
      <c r="Z27" s="22"/>
      <c r="AA27" s="24"/>
      <c r="AB27" s="27"/>
      <c r="AC27" s="78"/>
      <c r="AD27" s="25"/>
      <c r="AE27" s="57"/>
      <c r="AF27" s="57"/>
    </row>
    <row r="28" spans="1:35" s="91" customFormat="1" ht="15" customHeight="1">
      <c r="A28" s="82" t="s">
        <v>82</v>
      </c>
      <c r="B28" s="193" t="s">
        <v>83</v>
      </c>
      <c r="C28" s="194"/>
      <c r="D28" s="115">
        <v>22</v>
      </c>
      <c r="E28" s="83">
        <f>SUM(E29:E34)</f>
        <v>130</v>
      </c>
      <c r="F28" s="84">
        <f>SUM(F29:F34)</f>
        <v>26</v>
      </c>
      <c r="G28" s="108">
        <f>SUM(G29:G34)</f>
        <v>20</v>
      </c>
      <c r="H28" s="109">
        <f>SUM(H29:H34)</f>
        <v>20</v>
      </c>
      <c r="I28" s="109">
        <f>SUM(I29:I34)</f>
        <v>0</v>
      </c>
      <c r="J28" s="109"/>
      <c r="K28" s="110">
        <f>SUM(K29:K34)</f>
        <v>8</v>
      </c>
      <c r="L28" s="108">
        <f>SUM(L29:L34)</f>
        <v>10</v>
      </c>
      <c r="M28" s="109">
        <f>SUM(M29:M34)</f>
        <v>15</v>
      </c>
      <c r="N28" s="109">
        <f>SUM(N29:N34)</f>
        <v>0</v>
      </c>
      <c r="O28" s="109"/>
      <c r="P28" s="111">
        <f>SUM(P29:P34)</f>
        <v>5</v>
      </c>
      <c r="Q28" s="112">
        <f>SUM(Q29:Q34)</f>
        <v>10</v>
      </c>
      <c r="R28" s="109">
        <f>SUM(R29:R34)</f>
        <v>15</v>
      </c>
      <c r="S28" s="109">
        <f>SUM(S29:S34)</f>
        <v>0</v>
      </c>
      <c r="T28" s="109"/>
      <c r="U28" s="110">
        <f>SUM(U29:U34)</f>
        <v>5</v>
      </c>
      <c r="V28" s="108">
        <f>SUM(V29:V34)</f>
        <v>20</v>
      </c>
      <c r="W28" s="109">
        <f>SUM(W29:W34)</f>
        <v>20</v>
      </c>
      <c r="X28" s="109">
        <f>SUM(X29:X34)</f>
        <v>0</v>
      </c>
      <c r="Y28" s="109"/>
      <c r="Z28" s="109">
        <f>SUM(Z29:Z34)</f>
        <v>8</v>
      </c>
      <c r="AA28" s="87"/>
      <c r="AB28" s="88"/>
      <c r="AC28" s="89"/>
      <c r="AD28" s="90"/>
      <c r="AE28" s="85"/>
      <c r="AF28" s="86"/>
      <c r="AH28" s="97"/>
    </row>
    <row r="29" spans="1:35" ht="15" customHeight="1">
      <c r="A29" s="9" t="s">
        <v>84</v>
      </c>
      <c r="B29" s="168" t="s">
        <v>85</v>
      </c>
      <c r="C29" s="10" t="s">
        <v>86</v>
      </c>
      <c r="D29" s="21" t="s">
        <v>39</v>
      </c>
      <c r="E29" s="11">
        <f t="shared" si="6"/>
        <v>20</v>
      </c>
      <c r="F29" s="12">
        <f t="shared" si="7"/>
        <v>4</v>
      </c>
      <c r="G29" s="20">
        <v>10</v>
      </c>
      <c r="H29" s="21">
        <v>10</v>
      </c>
      <c r="I29" s="21">
        <v>0</v>
      </c>
      <c r="J29" s="21" t="s">
        <v>29</v>
      </c>
      <c r="K29" s="22">
        <v>4</v>
      </c>
      <c r="L29" s="20"/>
      <c r="M29" s="21"/>
      <c r="N29" s="21"/>
      <c r="O29" s="21"/>
      <c r="P29" s="22"/>
      <c r="Q29" s="20"/>
      <c r="R29" s="21"/>
      <c r="S29" s="21"/>
      <c r="T29" s="21"/>
      <c r="U29" s="22"/>
      <c r="V29" s="20"/>
      <c r="W29" s="21"/>
      <c r="X29" s="21"/>
      <c r="Y29" s="21"/>
      <c r="Z29" s="22"/>
      <c r="AA29" s="28"/>
      <c r="AB29" s="34" t="s">
        <v>33</v>
      </c>
      <c r="AC29" s="17"/>
      <c r="AD29" s="36"/>
      <c r="AE29" s="37"/>
      <c r="AF29" s="17"/>
    </row>
    <row r="30" spans="1:35" ht="15" customHeight="1">
      <c r="A30" s="9" t="s">
        <v>87</v>
      </c>
      <c r="B30" s="167" t="s">
        <v>88</v>
      </c>
      <c r="C30" s="10" t="s">
        <v>89</v>
      </c>
      <c r="D30" s="21" t="s">
        <v>39</v>
      </c>
      <c r="E30" s="11">
        <f t="shared" si="6"/>
        <v>20</v>
      </c>
      <c r="F30" s="12">
        <f t="shared" si="7"/>
        <v>4</v>
      </c>
      <c r="G30" s="20">
        <v>10</v>
      </c>
      <c r="H30" s="21">
        <v>10</v>
      </c>
      <c r="I30" s="21">
        <v>0</v>
      </c>
      <c r="J30" s="21" t="s">
        <v>29</v>
      </c>
      <c r="K30" s="22">
        <v>4</v>
      </c>
      <c r="L30" s="20"/>
      <c r="M30" s="21"/>
      <c r="N30" s="21"/>
      <c r="O30" s="21"/>
      <c r="P30" s="22"/>
      <c r="Q30" s="20"/>
      <c r="R30" s="21"/>
      <c r="S30" s="21"/>
      <c r="T30" s="21"/>
      <c r="U30" s="22"/>
      <c r="V30" s="20"/>
      <c r="W30" s="21"/>
      <c r="X30" s="21"/>
      <c r="Y30" s="21"/>
      <c r="Z30" s="22"/>
      <c r="AA30" s="29"/>
      <c r="AB30" s="19"/>
      <c r="AC30" s="14"/>
      <c r="AD30" s="18"/>
      <c r="AE30" s="19"/>
      <c r="AF30" s="14"/>
    </row>
    <row r="31" spans="1:35" ht="15" customHeight="1">
      <c r="A31" s="9" t="s">
        <v>90</v>
      </c>
      <c r="B31" s="167" t="s">
        <v>91</v>
      </c>
      <c r="C31" s="10" t="s">
        <v>92</v>
      </c>
      <c r="D31" s="21" t="s">
        <v>39</v>
      </c>
      <c r="E31" s="11">
        <f t="shared" si="6"/>
        <v>20</v>
      </c>
      <c r="F31" s="12">
        <f t="shared" si="7"/>
        <v>4</v>
      </c>
      <c r="G31" s="20"/>
      <c r="H31" s="21"/>
      <c r="I31" s="21"/>
      <c r="J31" s="21"/>
      <c r="K31" s="22"/>
      <c r="L31" s="20"/>
      <c r="M31" s="21"/>
      <c r="N31" s="21"/>
      <c r="O31" s="21"/>
      <c r="P31" s="22"/>
      <c r="Q31" s="20"/>
      <c r="R31" s="21"/>
      <c r="S31" s="21"/>
      <c r="T31" s="21"/>
      <c r="U31" s="22"/>
      <c r="V31" s="20">
        <v>10</v>
      </c>
      <c r="W31" s="21">
        <v>10</v>
      </c>
      <c r="X31" s="21">
        <v>0</v>
      </c>
      <c r="Y31" s="21" t="s">
        <v>29</v>
      </c>
      <c r="Z31" s="22">
        <v>4</v>
      </c>
      <c r="AA31" s="29"/>
      <c r="AB31" s="39" t="s">
        <v>55</v>
      </c>
      <c r="AC31" s="13"/>
      <c r="AD31" s="38" t="s">
        <v>33</v>
      </c>
      <c r="AE31" s="30"/>
      <c r="AF31" s="39"/>
    </row>
    <row r="32" spans="1:35" ht="15" customHeight="1">
      <c r="A32" s="9" t="s">
        <v>93</v>
      </c>
      <c r="B32" s="167" t="s">
        <v>94</v>
      </c>
      <c r="C32" s="10" t="s">
        <v>95</v>
      </c>
      <c r="D32" s="21" t="s">
        <v>39</v>
      </c>
      <c r="E32" s="11">
        <f t="shared" si="6"/>
        <v>25</v>
      </c>
      <c r="F32" s="12">
        <f t="shared" si="7"/>
        <v>5</v>
      </c>
      <c r="G32" s="20"/>
      <c r="H32" s="21"/>
      <c r="I32" s="21"/>
      <c r="J32" s="21"/>
      <c r="K32" s="22"/>
      <c r="L32" s="20">
        <v>10</v>
      </c>
      <c r="M32" s="21">
        <v>15</v>
      </c>
      <c r="N32" s="21">
        <v>0</v>
      </c>
      <c r="O32" s="21" t="s">
        <v>40</v>
      </c>
      <c r="P32" s="22">
        <v>5</v>
      </c>
      <c r="Q32" s="20"/>
      <c r="R32" s="21"/>
      <c r="S32" s="21"/>
      <c r="T32" s="21"/>
      <c r="U32" s="22"/>
      <c r="V32" s="20"/>
      <c r="W32" s="21"/>
      <c r="X32" s="21"/>
      <c r="Y32" s="21"/>
      <c r="Z32" s="22"/>
      <c r="AA32" s="40"/>
      <c r="AB32" s="41" t="s">
        <v>96</v>
      </c>
      <c r="AC32" s="42"/>
      <c r="AD32" s="43"/>
      <c r="AE32" s="32"/>
      <c r="AF32" s="31"/>
    </row>
    <row r="33" spans="1:34" ht="15" customHeight="1">
      <c r="A33" s="9" t="s">
        <v>97</v>
      </c>
      <c r="B33" s="167" t="s">
        <v>98</v>
      </c>
      <c r="C33" s="10" t="s">
        <v>99</v>
      </c>
      <c r="D33" s="21" t="s">
        <v>39</v>
      </c>
      <c r="E33" s="11">
        <f t="shared" si="6"/>
        <v>20</v>
      </c>
      <c r="F33" s="12">
        <f t="shared" si="7"/>
        <v>4</v>
      </c>
      <c r="G33" s="20"/>
      <c r="H33" s="21"/>
      <c r="I33" s="21"/>
      <c r="J33" s="21"/>
      <c r="K33" s="22"/>
      <c r="L33" s="20"/>
      <c r="M33" s="21"/>
      <c r="N33" s="21"/>
      <c r="O33" s="21"/>
      <c r="P33" s="22"/>
      <c r="Q33" s="20"/>
      <c r="R33" s="21"/>
      <c r="S33" s="21"/>
      <c r="T33" s="21"/>
      <c r="U33" s="22"/>
      <c r="V33" s="20">
        <v>10</v>
      </c>
      <c r="W33" s="21">
        <v>10</v>
      </c>
      <c r="X33" s="21">
        <v>0</v>
      </c>
      <c r="Y33" s="21" t="s">
        <v>29</v>
      </c>
      <c r="Z33" s="22">
        <v>4</v>
      </c>
      <c r="AA33" s="44"/>
      <c r="AB33" s="26"/>
      <c r="AC33" s="27"/>
      <c r="AD33" s="45"/>
      <c r="AE33" s="32"/>
      <c r="AF33" s="46"/>
    </row>
    <row r="34" spans="1:34" ht="15" customHeight="1">
      <c r="A34" s="9" t="s">
        <v>100</v>
      </c>
      <c r="B34" s="167" t="s">
        <v>101</v>
      </c>
      <c r="C34" s="130" t="s">
        <v>102</v>
      </c>
      <c r="D34" s="21" t="s">
        <v>39</v>
      </c>
      <c r="E34" s="11">
        <f t="shared" si="6"/>
        <v>25</v>
      </c>
      <c r="F34" s="12">
        <f>K34+P34+U34+Z34</f>
        <v>5</v>
      </c>
      <c r="G34" s="20"/>
      <c r="H34" s="21"/>
      <c r="I34" s="21"/>
      <c r="J34" s="21"/>
      <c r="K34" s="22"/>
      <c r="L34" s="20"/>
      <c r="M34" s="21"/>
      <c r="N34" s="21"/>
      <c r="O34" s="21"/>
      <c r="P34" s="22"/>
      <c r="Q34" s="20">
        <v>10</v>
      </c>
      <c r="R34" s="21">
        <v>15</v>
      </c>
      <c r="S34" s="21">
        <v>0</v>
      </c>
      <c r="T34" s="21" t="s">
        <v>29</v>
      </c>
      <c r="U34" s="22">
        <v>5</v>
      </c>
      <c r="V34" s="20"/>
      <c r="W34" s="21"/>
      <c r="X34" s="21"/>
      <c r="Y34" s="21"/>
      <c r="Z34" s="22"/>
      <c r="AA34" s="44"/>
      <c r="AB34" s="26"/>
      <c r="AC34" s="27"/>
      <c r="AD34" s="45"/>
      <c r="AE34" s="32"/>
      <c r="AF34" s="46"/>
    </row>
    <row r="35" spans="1:34" ht="15" customHeight="1">
      <c r="A35" s="47"/>
      <c r="B35" s="47"/>
      <c r="C35" s="47" t="s">
        <v>103</v>
      </c>
      <c r="D35" s="116">
        <v>0</v>
      </c>
      <c r="E35" s="48">
        <f>SUM(E36:E37)</f>
        <v>30</v>
      </c>
      <c r="F35" s="49">
        <f>SUM(F36:F37)</f>
        <v>8</v>
      </c>
      <c r="G35" s="102">
        <f>SUM(G36:G37)</f>
        <v>0</v>
      </c>
      <c r="H35" s="103">
        <f>SUM(H36:H37)</f>
        <v>0</v>
      </c>
      <c r="I35" s="103">
        <f>SUM(I36:I37)</f>
        <v>0</v>
      </c>
      <c r="J35" s="103"/>
      <c r="K35" s="104">
        <f>SUM(K36:K37)</f>
        <v>0</v>
      </c>
      <c r="L35" s="102">
        <f>SUM(L36:L37)</f>
        <v>0</v>
      </c>
      <c r="M35" s="103">
        <f>SUM(M36:M37)</f>
        <v>0</v>
      </c>
      <c r="N35" s="103">
        <f>SUM(N36:N37)</f>
        <v>0</v>
      </c>
      <c r="O35" s="103"/>
      <c r="P35" s="104">
        <f>SUM(P36:P37)</f>
        <v>0</v>
      </c>
      <c r="Q35" s="102">
        <f>SUM(Q36:Q37)</f>
        <v>5</v>
      </c>
      <c r="R35" s="103">
        <f>SUM(R36:R37)</f>
        <v>10</v>
      </c>
      <c r="S35" s="103">
        <f>SUM(S36:S37)</f>
        <v>0</v>
      </c>
      <c r="T35" s="103"/>
      <c r="U35" s="104">
        <f>SUM(U36:U37)</f>
        <v>4</v>
      </c>
      <c r="V35" s="102">
        <f>SUM(V36:V37)</f>
        <v>5</v>
      </c>
      <c r="W35" s="103">
        <f>SUM(W36:W37)</f>
        <v>10</v>
      </c>
      <c r="X35" s="103">
        <f>SUM(X36:X37)</f>
        <v>0</v>
      </c>
      <c r="Y35" s="103"/>
      <c r="Z35" s="104">
        <f>SUM(Z36:Z37)</f>
        <v>4</v>
      </c>
      <c r="AA35" s="50"/>
      <c r="AB35" s="51"/>
      <c r="AC35" s="52"/>
      <c r="AD35" s="53"/>
      <c r="AE35" s="54"/>
      <c r="AF35" s="55"/>
    </row>
    <row r="36" spans="1:34" ht="15" customHeight="1">
      <c r="A36" s="9" t="s">
        <v>104</v>
      </c>
      <c r="B36" s="169" t="s">
        <v>105</v>
      </c>
      <c r="C36" s="10" t="s">
        <v>106</v>
      </c>
      <c r="D36" s="21"/>
      <c r="E36" s="11">
        <f t="shared" ref="E36:E39" si="8">G36+H36+I36+L36+M36+N36+Q36+R36+S36+V36+W36+X36</f>
        <v>15</v>
      </c>
      <c r="F36" s="12">
        <f t="shared" ref="F36:F38" si="9">K36+P36+U36+Z36</f>
        <v>4</v>
      </c>
      <c r="G36" s="20"/>
      <c r="H36" s="21"/>
      <c r="I36" s="21"/>
      <c r="J36" s="21"/>
      <c r="K36" s="22"/>
      <c r="L36" s="20"/>
      <c r="M36" s="21"/>
      <c r="N36" s="21"/>
      <c r="O36" s="21"/>
      <c r="P36" s="22"/>
      <c r="Q36" s="20">
        <v>5</v>
      </c>
      <c r="R36" s="21">
        <v>10</v>
      </c>
      <c r="S36" s="21">
        <v>0</v>
      </c>
      <c r="T36" s="21" t="s">
        <v>40</v>
      </c>
      <c r="U36" s="22">
        <v>4</v>
      </c>
      <c r="V36" s="20"/>
      <c r="W36" s="21"/>
      <c r="X36" s="21"/>
      <c r="Y36" s="21"/>
      <c r="Z36" s="22"/>
      <c r="AB36" s="26"/>
      <c r="AC36" s="26"/>
      <c r="AD36" s="45"/>
      <c r="AE36" s="57"/>
      <c r="AF36" s="57"/>
    </row>
    <row r="37" spans="1:34" ht="15" customHeight="1">
      <c r="A37" s="9" t="s">
        <v>107</v>
      </c>
      <c r="B37" s="169" t="s">
        <v>108</v>
      </c>
      <c r="C37" s="10" t="s">
        <v>109</v>
      </c>
      <c r="D37" s="21"/>
      <c r="E37" s="11">
        <f t="shared" si="8"/>
        <v>15</v>
      </c>
      <c r="F37" s="12">
        <f t="shared" si="9"/>
        <v>4</v>
      </c>
      <c r="G37" s="20"/>
      <c r="H37" s="21"/>
      <c r="I37" s="21"/>
      <c r="J37" s="21"/>
      <c r="K37" s="22"/>
      <c r="L37" s="20"/>
      <c r="M37" s="21"/>
      <c r="N37" s="21"/>
      <c r="O37" s="21"/>
      <c r="P37" s="22"/>
      <c r="Q37" s="20"/>
      <c r="R37" s="21"/>
      <c r="S37" s="21"/>
      <c r="T37" s="21"/>
      <c r="U37" s="22"/>
      <c r="V37" s="20">
        <v>5</v>
      </c>
      <c r="W37" s="21">
        <v>10</v>
      </c>
      <c r="X37" s="21">
        <v>0</v>
      </c>
      <c r="Y37" s="21" t="s">
        <v>40</v>
      </c>
      <c r="Z37" s="22">
        <v>4</v>
      </c>
      <c r="AB37" s="26"/>
      <c r="AC37" s="26"/>
      <c r="AD37" s="45"/>
      <c r="AE37" s="57"/>
      <c r="AF37" s="57"/>
    </row>
    <row r="38" spans="1:34" ht="15" customHeight="1">
      <c r="A38" s="119" t="s">
        <v>110</v>
      </c>
      <c r="B38" s="170" t="s">
        <v>111</v>
      </c>
      <c r="C38" s="139" t="s">
        <v>112</v>
      </c>
      <c r="D38" s="121">
        <v>7</v>
      </c>
      <c r="E38" s="122">
        <f t="shared" si="8"/>
        <v>0</v>
      </c>
      <c r="F38" s="123">
        <f t="shared" si="9"/>
        <v>7</v>
      </c>
      <c r="G38" s="124"/>
      <c r="H38" s="125"/>
      <c r="I38" s="106"/>
      <c r="J38" s="106"/>
      <c r="K38" s="107"/>
      <c r="L38" s="105"/>
      <c r="M38" s="106"/>
      <c r="N38" s="106"/>
      <c r="O38" s="106"/>
      <c r="P38" s="107"/>
      <c r="Q38" s="105">
        <v>0</v>
      </c>
      <c r="R38" s="106">
        <v>0</v>
      </c>
      <c r="S38" s="106">
        <v>0</v>
      </c>
      <c r="T38" s="106" t="s">
        <v>40</v>
      </c>
      <c r="U38" s="107">
        <v>7</v>
      </c>
      <c r="V38" s="105"/>
      <c r="W38" s="106"/>
      <c r="X38" s="106"/>
      <c r="Y38" s="106"/>
      <c r="Z38" s="107"/>
      <c r="AA38" s="140"/>
      <c r="AB38" s="141"/>
      <c r="AC38" s="142"/>
      <c r="AD38" s="143"/>
      <c r="AE38" s="144"/>
      <c r="AF38" s="145"/>
    </row>
    <row r="39" spans="1:34" s="146" customFormat="1" ht="15" customHeight="1">
      <c r="A39" s="119" t="s">
        <v>113</v>
      </c>
      <c r="B39" s="171" t="s">
        <v>114</v>
      </c>
      <c r="C39" s="139" t="s">
        <v>115</v>
      </c>
      <c r="D39" s="121">
        <v>8</v>
      </c>
      <c r="E39" s="122">
        <f t="shared" si="8"/>
        <v>0</v>
      </c>
      <c r="F39" s="123">
        <v>8</v>
      </c>
      <c r="G39" s="124"/>
      <c r="H39" s="125"/>
      <c r="I39" s="106"/>
      <c r="J39" s="106"/>
      <c r="K39" s="107"/>
      <c r="L39" s="105"/>
      <c r="M39" s="106"/>
      <c r="N39" s="106"/>
      <c r="O39" s="106"/>
      <c r="P39" s="107"/>
      <c r="Q39" s="105"/>
      <c r="R39" s="106"/>
      <c r="S39" s="106"/>
      <c r="T39" s="106"/>
      <c r="U39" s="107"/>
      <c r="V39" s="105">
        <v>0</v>
      </c>
      <c r="W39" s="106">
        <v>0</v>
      </c>
      <c r="X39" s="106">
        <v>0</v>
      </c>
      <c r="Y39" s="106" t="s">
        <v>40</v>
      </c>
      <c r="Z39" s="107">
        <v>8</v>
      </c>
      <c r="AA39" s="126"/>
      <c r="AB39" s="127"/>
      <c r="AC39" s="128"/>
      <c r="AD39" s="129"/>
      <c r="AE39" s="144"/>
      <c r="AF39" s="139" t="s">
        <v>112</v>
      </c>
      <c r="AH39" s="147"/>
    </row>
    <row r="40" spans="1:34" ht="15" customHeight="1">
      <c r="A40" s="119" t="s">
        <v>116</v>
      </c>
      <c r="B40" s="120"/>
      <c r="C40" s="10" t="s">
        <v>117</v>
      </c>
      <c r="D40" s="131"/>
      <c r="E40" s="11">
        <v>6</v>
      </c>
      <c r="F40" s="12">
        <v>1</v>
      </c>
      <c r="G40" s="132"/>
      <c r="H40" s="133"/>
      <c r="I40" s="21"/>
      <c r="J40" s="21"/>
      <c r="K40" s="134"/>
      <c r="L40" s="20">
        <v>0</v>
      </c>
      <c r="M40" s="21">
        <v>6</v>
      </c>
      <c r="N40" s="21">
        <v>0</v>
      </c>
      <c r="O40" s="21" t="s">
        <v>118</v>
      </c>
      <c r="P40" s="134">
        <v>1</v>
      </c>
      <c r="Q40" s="20"/>
      <c r="R40" s="21"/>
      <c r="S40" s="21"/>
      <c r="T40" s="21"/>
      <c r="U40" s="134"/>
      <c r="V40" s="20"/>
      <c r="W40" s="21"/>
      <c r="X40" s="21"/>
      <c r="Y40" s="21"/>
      <c r="Z40" s="22"/>
      <c r="AA40" s="126"/>
      <c r="AB40" s="127"/>
      <c r="AC40" s="128"/>
      <c r="AD40" s="129"/>
      <c r="AE40" s="14"/>
      <c r="AF40" s="14"/>
    </row>
    <row r="41" spans="1:34" ht="15" customHeight="1">
      <c r="A41" s="119" t="s">
        <v>119</v>
      </c>
      <c r="B41" s="120"/>
      <c r="C41" s="10" t="s">
        <v>120</v>
      </c>
      <c r="D41" s="131"/>
      <c r="E41" s="11">
        <v>6</v>
      </c>
      <c r="F41" s="12">
        <v>1</v>
      </c>
      <c r="G41" s="132"/>
      <c r="H41" s="133"/>
      <c r="I41" s="21"/>
      <c r="J41" s="21"/>
      <c r="K41" s="134"/>
      <c r="L41" s="20"/>
      <c r="M41" s="21"/>
      <c r="N41" s="21"/>
      <c r="O41" s="21"/>
      <c r="P41" s="134"/>
      <c r="Q41" s="20">
        <v>0</v>
      </c>
      <c r="R41" s="21">
        <v>6</v>
      </c>
      <c r="S41" s="21">
        <v>0</v>
      </c>
      <c r="T41" s="21" t="s">
        <v>118</v>
      </c>
      <c r="U41" s="134">
        <v>1</v>
      </c>
      <c r="V41" s="20"/>
      <c r="W41" s="21"/>
      <c r="X41" s="21"/>
      <c r="Y41" s="21"/>
      <c r="Z41" s="22"/>
      <c r="AA41" s="126"/>
      <c r="AB41" s="127"/>
      <c r="AC41" s="128"/>
      <c r="AD41" s="129"/>
      <c r="AE41" s="14"/>
      <c r="AF41" s="14"/>
    </row>
    <row r="42" spans="1:34" ht="15" customHeight="1">
      <c r="A42" s="135"/>
      <c r="B42" s="135"/>
      <c r="C42" s="148" t="s">
        <v>121</v>
      </c>
      <c r="D42" s="149"/>
      <c r="E42" s="150">
        <f>E9+E17+E28+E35+E38+E39+E40+E41</f>
        <v>502</v>
      </c>
      <c r="F42" s="151">
        <f>F9+F17+F28+F35+F38+F39+F40+F41</f>
        <v>120</v>
      </c>
      <c r="G42" s="152">
        <f>G9+G17+G28+G35+G38+G39</f>
        <v>65</v>
      </c>
      <c r="H42" s="153">
        <f>H9+H17+H28+H35+H38+H39</f>
        <v>80</v>
      </c>
      <c r="I42" s="153">
        <f>I9+I17+I28+I35+I38+I39</f>
        <v>0</v>
      </c>
      <c r="J42" s="153"/>
      <c r="K42" s="154">
        <f>K9+K17+K28+K35+K38+K39</f>
        <v>32</v>
      </c>
      <c r="L42" s="152">
        <f>L9+L17+L28+L35+L38+L39</f>
        <v>70</v>
      </c>
      <c r="M42" s="153">
        <f>M9+M17+M28+M35+M38+M39+M40</f>
        <v>81</v>
      </c>
      <c r="N42" s="153">
        <f>N9+N17+N28+N35+N38+N39</f>
        <v>0</v>
      </c>
      <c r="O42" s="153"/>
      <c r="P42" s="154">
        <f>P9+P17+P28+P35+P38+P39+P40</f>
        <v>30</v>
      </c>
      <c r="Q42" s="152">
        <f>Q9+Q17+Q28+Q35+Q38+Q39</f>
        <v>45</v>
      </c>
      <c r="R42" s="153">
        <f>R9+R17+R28+R35+R38+R39+R41</f>
        <v>61</v>
      </c>
      <c r="S42" s="153">
        <f>S9+S17+S28+S35+S38+S39</f>
        <v>0</v>
      </c>
      <c r="T42" s="153"/>
      <c r="U42" s="154">
        <f>U9+U17+U28+U35+U38+U39+U41</f>
        <v>29</v>
      </c>
      <c r="V42" s="152">
        <f>V9+V17+V28+V35+V38+V39</f>
        <v>45</v>
      </c>
      <c r="W42" s="153">
        <f>W9+W17+W28+W35+W38+W39</f>
        <v>55</v>
      </c>
      <c r="X42" s="153">
        <f>X9+X17+X28+X35+X38+X39</f>
        <v>0</v>
      </c>
      <c r="Y42" s="153"/>
      <c r="Z42" s="153">
        <f>Z9+Z17+Z28+Z35+Z39</f>
        <v>29</v>
      </c>
      <c r="AA42" s="59"/>
      <c r="AB42" s="60"/>
      <c r="AC42" s="58"/>
      <c r="AD42" s="61"/>
      <c r="AE42" s="155"/>
      <c r="AF42" s="156"/>
    </row>
    <row r="43" spans="1:34" ht="15" customHeight="1">
      <c r="A43" s="10"/>
      <c r="B43" s="10"/>
      <c r="C43" s="10" t="s">
        <v>122</v>
      </c>
      <c r="D43" s="21"/>
      <c r="E43" s="165">
        <v>0</v>
      </c>
      <c r="F43" s="62"/>
      <c r="G43" s="20"/>
      <c r="H43" s="21"/>
      <c r="I43" s="21"/>
      <c r="J43" s="21">
        <v>0</v>
      </c>
      <c r="K43" s="22"/>
      <c r="L43" s="20"/>
      <c r="M43" s="21"/>
      <c r="N43" s="21"/>
      <c r="O43" s="21">
        <v>0</v>
      </c>
      <c r="P43" s="22"/>
      <c r="Q43" s="20"/>
      <c r="R43" s="21"/>
      <c r="S43" s="21"/>
      <c r="T43" s="21">
        <v>0</v>
      </c>
      <c r="U43" s="22"/>
      <c r="V43" s="20"/>
      <c r="W43" s="21"/>
      <c r="X43" s="21"/>
      <c r="Y43" s="21">
        <v>0</v>
      </c>
      <c r="Z43" s="22"/>
      <c r="AA43" s="28"/>
      <c r="AB43" s="16"/>
      <c r="AC43" s="17"/>
      <c r="AD43" s="15"/>
      <c r="AE43" s="18"/>
      <c r="AF43" s="14"/>
    </row>
    <row r="44" spans="1:34" ht="15" customHeight="1">
      <c r="A44" s="10"/>
      <c r="B44" s="10"/>
      <c r="C44" s="10" t="s">
        <v>123</v>
      </c>
      <c r="D44" s="21"/>
      <c r="E44" s="165">
        <f>J44+O44+T44+Y44</f>
        <v>13</v>
      </c>
      <c r="F44" s="62"/>
      <c r="G44" s="20"/>
      <c r="H44" s="21"/>
      <c r="I44" s="21"/>
      <c r="J44" s="21">
        <f>COUNTIF(J10:J42,"v")</f>
        <v>5</v>
      </c>
      <c r="K44" s="22"/>
      <c r="L44" s="20"/>
      <c r="M44" s="21"/>
      <c r="N44" s="21"/>
      <c r="O44" s="21">
        <f>COUNTIF(O10:O38,"v")</f>
        <v>3</v>
      </c>
      <c r="P44" s="22"/>
      <c r="Q44" s="20"/>
      <c r="R44" s="21"/>
      <c r="S44" s="21"/>
      <c r="T44" s="21">
        <f>COUNTIF(T10:T38,"v")</f>
        <v>1</v>
      </c>
      <c r="U44" s="22"/>
      <c r="V44" s="20"/>
      <c r="W44" s="21"/>
      <c r="X44" s="21"/>
      <c r="Y44" s="21">
        <f>COUNTIF(Y10:Y38,"v")</f>
        <v>4</v>
      </c>
      <c r="Z44" s="22"/>
      <c r="AA44" s="29"/>
      <c r="AB44" s="19"/>
      <c r="AC44" s="14"/>
      <c r="AD44" s="18"/>
      <c r="AE44" s="63"/>
      <c r="AF44" s="14"/>
    </row>
    <row r="45" spans="1:34" ht="15" customHeight="1">
      <c r="A45" s="10"/>
      <c r="B45" s="10"/>
      <c r="C45" s="10" t="s">
        <v>124</v>
      </c>
      <c r="D45" s="21"/>
      <c r="E45" s="165">
        <f>J45+O45+T45+E46</f>
        <v>14</v>
      </c>
      <c r="F45" s="62"/>
      <c r="G45" s="20"/>
      <c r="H45" s="21"/>
      <c r="I45" s="21"/>
      <c r="J45" s="21">
        <f>COUNTIF(J10:J39,"é")</f>
        <v>3</v>
      </c>
      <c r="K45" s="22"/>
      <c r="L45" s="20"/>
      <c r="M45" s="21"/>
      <c r="N45" s="21"/>
      <c r="O45" s="21">
        <f>COUNTIF(O10:O39,"é")</f>
        <v>4</v>
      </c>
      <c r="P45" s="22"/>
      <c r="Q45" s="20"/>
      <c r="R45" s="21"/>
      <c r="S45" s="21"/>
      <c r="T45" s="21">
        <f>COUNTIF(T10:T39,"é")</f>
        <v>5</v>
      </c>
      <c r="U45" s="22"/>
      <c r="V45" s="20"/>
      <c r="W45" s="21"/>
      <c r="X45" s="21"/>
      <c r="Y45" s="21">
        <f>COUNTIF(Y10:Y39,"é")</f>
        <v>2</v>
      </c>
      <c r="Z45" s="22"/>
      <c r="AA45" s="76"/>
      <c r="AB45" s="32"/>
      <c r="AC45" s="78"/>
      <c r="AD45" s="25"/>
      <c r="AE45" s="45"/>
      <c r="AF45" s="27"/>
    </row>
    <row r="46" spans="1:34" ht="15" customHeight="1">
      <c r="A46" s="10"/>
      <c r="B46" s="10"/>
      <c r="C46" s="10" t="s">
        <v>125</v>
      </c>
      <c r="D46" s="21"/>
      <c r="E46" s="165">
        <f>J46+O46+T46+Y46</f>
        <v>2</v>
      </c>
      <c r="F46" s="62"/>
      <c r="G46" s="164"/>
      <c r="H46" s="100"/>
      <c r="I46" s="100"/>
      <c r="J46" s="100">
        <v>0</v>
      </c>
      <c r="K46" s="101"/>
      <c r="L46" s="164"/>
      <c r="M46" s="100"/>
      <c r="N46" s="100"/>
      <c r="O46" s="100">
        <v>1</v>
      </c>
      <c r="P46" s="101"/>
      <c r="Q46" s="164"/>
      <c r="R46" s="100"/>
      <c r="S46" s="100"/>
      <c r="T46" s="100">
        <v>1</v>
      </c>
      <c r="U46" s="101"/>
      <c r="V46" s="164"/>
      <c r="W46" s="100"/>
      <c r="X46" s="100"/>
      <c r="Y46" s="100">
        <v>0</v>
      </c>
      <c r="Z46" s="101"/>
      <c r="AA46" s="76"/>
      <c r="AB46" s="32"/>
      <c r="AC46" s="78"/>
      <c r="AD46" s="25"/>
      <c r="AE46" s="45"/>
      <c r="AF46" s="27"/>
    </row>
    <row r="47" spans="1:34" ht="15" customHeight="1" thickBot="1">
      <c r="A47" s="135"/>
      <c r="B47" s="135"/>
      <c r="C47" s="148" t="s">
        <v>126</v>
      </c>
      <c r="D47" s="149">
        <f>SUM(D9:D46)</f>
        <v>60</v>
      </c>
      <c r="E47" s="166">
        <f>SUM(E43:E46)</f>
        <v>29</v>
      </c>
      <c r="F47" s="157"/>
      <c r="G47" s="158">
        <f>G42+H42</f>
        <v>145</v>
      </c>
      <c r="H47" s="159"/>
      <c r="I47" s="159"/>
      <c r="J47" s="159">
        <f>SUM(J43:J46)</f>
        <v>8</v>
      </c>
      <c r="K47" s="160"/>
      <c r="L47" s="158">
        <f>L42+M42</f>
        <v>151</v>
      </c>
      <c r="M47" s="159"/>
      <c r="N47" s="159"/>
      <c r="O47" s="159">
        <f>SUM(O43:O46)</f>
        <v>8</v>
      </c>
      <c r="P47" s="160"/>
      <c r="Q47" s="158">
        <f>Q42+R42</f>
        <v>106</v>
      </c>
      <c r="R47" s="159"/>
      <c r="S47" s="159"/>
      <c r="T47" s="159">
        <f>SUM(T43:T46)</f>
        <v>7</v>
      </c>
      <c r="U47" s="160"/>
      <c r="V47" s="158">
        <f>V42+W42</f>
        <v>100</v>
      </c>
      <c r="W47" s="159"/>
      <c r="X47" s="159"/>
      <c r="Y47" s="159">
        <f>SUM(Y43:Y46)</f>
        <v>6</v>
      </c>
      <c r="Z47" s="160"/>
      <c r="AA47" s="161"/>
      <c r="AB47" s="162"/>
      <c r="AC47" s="156"/>
      <c r="AD47" s="163"/>
      <c r="AE47" s="163"/>
      <c r="AF47" s="156"/>
    </row>
    <row r="48" spans="1:34" ht="12.75" customHeight="1">
      <c r="A48" s="64"/>
      <c r="B48" s="64"/>
      <c r="C48" s="64"/>
      <c r="D48" s="117"/>
    </row>
    <row r="49" spans="1:32" ht="12.75" customHeight="1">
      <c r="A49" s="64"/>
      <c r="B49" s="64"/>
      <c r="C49" s="64"/>
      <c r="D49" s="117"/>
    </row>
    <row r="50" spans="1:32" ht="12.75" customHeight="1">
      <c r="E50" s="66"/>
    </row>
    <row r="51" spans="1:32" ht="12.75" customHeight="1">
      <c r="B51" s="67" t="s">
        <v>127</v>
      </c>
      <c r="C51" s="67" t="s">
        <v>128</v>
      </c>
      <c r="D51" s="70"/>
      <c r="E51" s="68" t="s">
        <v>23</v>
      </c>
      <c r="F51" s="68" t="s">
        <v>129</v>
      </c>
      <c r="G51" s="68" t="s">
        <v>130</v>
      </c>
      <c r="H51" s="68" t="s">
        <v>21</v>
      </c>
      <c r="I51" s="68" t="s">
        <v>22</v>
      </c>
      <c r="AA51" s="113"/>
      <c r="AB51" s="113"/>
      <c r="AC51" s="113"/>
      <c r="AD51" s="113"/>
      <c r="AE51" s="113"/>
      <c r="AF51" s="113"/>
    </row>
    <row r="52" spans="1:32" ht="12.75" customHeight="1">
      <c r="B52" s="67"/>
      <c r="C52" s="69"/>
      <c r="D52" s="118"/>
      <c r="E52" s="70">
        <f>SUM(E54:E58)</f>
        <v>22</v>
      </c>
      <c r="F52" s="192"/>
      <c r="G52" s="192"/>
      <c r="H52" s="192"/>
      <c r="I52" s="68"/>
      <c r="AA52" s="113"/>
      <c r="AB52" s="113"/>
      <c r="AC52" s="113"/>
      <c r="AD52" s="113"/>
      <c r="AE52" s="113"/>
      <c r="AF52" s="113"/>
    </row>
    <row r="53" spans="1:32" ht="12.75" customHeight="1">
      <c r="B53" s="71"/>
      <c r="C53" s="67" t="s">
        <v>131</v>
      </c>
      <c r="D53" s="70"/>
      <c r="E53" s="21"/>
      <c r="F53" s="68"/>
      <c r="G53" s="68"/>
      <c r="H53" s="68"/>
      <c r="I53" s="68"/>
      <c r="AA53" s="113"/>
      <c r="AB53" s="113"/>
      <c r="AC53" s="113"/>
      <c r="AD53" s="113"/>
      <c r="AE53" s="113"/>
      <c r="AF53" s="113"/>
    </row>
    <row r="54" spans="1:32" ht="12.75" customHeight="1">
      <c r="B54" s="167" t="s">
        <v>88</v>
      </c>
      <c r="C54" s="10" t="s">
        <v>89</v>
      </c>
      <c r="D54" s="21"/>
      <c r="E54" s="21">
        <v>4</v>
      </c>
      <c r="F54" s="68">
        <v>10</v>
      </c>
      <c r="G54" s="68">
        <v>10</v>
      </c>
      <c r="H54" s="68">
        <v>0</v>
      </c>
      <c r="I54" s="68" t="s">
        <v>29</v>
      </c>
      <c r="AA54" s="113"/>
      <c r="AB54" s="113"/>
      <c r="AC54" s="113"/>
      <c r="AD54" s="113"/>
      <c r="AE54" s="113"/>
      <c r="AF54" s="113"/>
    </row>
    <row r="55" spans="1:32" ht="12.75" customHeight="1">
      <c r="B55" s="167" t="s">
        <v>94</v>
      </c>
      <c r="C55" s="10" t="s">
        <v>95</v>
      </c>
      <c r="D55" s="21"/>
      <c r="E55" s="21">
        <v>5</v>
      </c>
      <c r="F55" s="68">
        <v>10</v>
      </c>
      <c r="G55" s="68">
        <v>15</v>
      </c>
      <c r="H55" s="68">
        <v>0</v>
      </c>
      <c r="I55" s="68" t="s">
        <v>40</v>
      </c>
      <c r="AA55" s="113"/>
      <c r="AB55" s="113"/>
      <c r="AC55" s="113"/>
      <c r="AD55" s="113"/>
      <c r="AE55" s="113"/>
      <c r="AF55" s="113"/>
    </row>
    <row r="56" spans="1:32" ht="12.75" customHeight="1">
      <c r="B56" s="167" t="s">
        <v>57</v>
      </c>
      <c r="C56" s="10" t="s">
        <v>58</v>
      </c>
      <c r="D56" s="21"/>
      <c r="E56" s="21">
        <v>4</v>
      </c>
      <c r="F56" s="68">
        <v>10</v>
      </c>
      <c r="G56" s="68">
        <v>10</v>
      </c>
      <c r="H56" s="68">
        <v>0</v>
      </c>
      <c r="I56" s="68" t="s">
        <v>29</v>
      </c>
      <c r="AA56" s="113"/>
      <c r="AB56" s="113"/>
      <c r="AC56" s="113"/>
      <c r="AD56" s="113"/>
      <c r="AE56" s="113"/>
      <c r="AF56" s="113"/>
    </row>
    <row r="57" spans="1:32" ht="12.75" customHeight="1">
      <c r="B57" s="10" t="s">
        <v>50</v>
      </c>
      <c r="C57" s="10" t="s">
        <v>51</v>
      </c>
      <c r="D57" s="21"/>
      <c r="E57" s="21">
        <v>4</v>
      </c>
      <c r="F57" s="68">
        <v>10</v>
      </c>
      <c r="G57" s="68">
        <v>10</v>
      </c>
      <c r="H57" s="68">
        <v>0</v>
      </c>
      <c r="I57" s="68" t="s">
        <v>40</v>
      </c>
      <c r="J57" s="114"/>
      <c r="K57" s="114"/>
      <c r="L57" s="114"/>
      <c r="AA57" s="113"/>
      <c r="AB57" s="113"/>
      <c r="AC57" s="113"/>
      <c r="AD57" s="113"/>
      <c r="AE57" s="113"/>
      <c r="AF57" s="113"/>
    </row>
    <row r="58" spans="1:32" ht="14.25" customHeight="1">
      <c r="B58" s="167" t="s">
        <v>61</v>
      </c>
      <c r="C58" s="10" t="s">
        <v>62</v>
      </c>
      <c r="D58" s="21"/>
      <c r="E58" s="21">
        <v>5</v>
      </c>
      <c r="F58" s="68">
        <v>10</v>
      </c>
      <c r="G58" s="68">
        <v>15</v>
      </c>
      <c r="H58" s="68">
        <v>0</v>
      </c>
      <c r="I58" s="68" t="s">
        <v>29</v>
      </c>
      <c r="AA58" s="113"/>
      <c r="AB58" s="113"/>
      <c r="AC58" s="113"/>
      <c r="AD58" s="113"/>
      <c r="AE58" s="113"/>
      <c r="AF58" s="113"/>
    </row>
    <row r="59" spans="1:32">
      <c r="J59" s="74"/>
      <c r="K59" s="74"/>
    </row>
    <row r="60" spans="1:32">
      <c r="J60" s="74"/>
      <c r="K60" s="74"/>
    </row>
    <row r="61" spans="1:32">
      <c r="J61" s="74"/>
      <c r="K61" s="74"/>
    </row>
    <row r="62" spans="1:32">
      <c r="J62" s="74"/>
      <c r="K62" s="74"/>
    </row>
    <row r="63" spans="1:32">
      <c r="J63" s="74"/>
      <c r="K63" s="74"/>
    </row>
    <row r="64" spans="1:32">
      <c r="J64" s="74"/>
      <c r="K64" s="74"/>
    </row>
    <row r="65" spans="2:11">
      <c r="J65" s="74"/>
      <c r="K65" s="74"/>
    </row>
    <row r="66" spans="2:11">
      <c r="J66" s="74"/>
      <c r="K66" s="74"/>
    </row>
    <row r="67" spans="2:11">
      <c r="J67" s="74"/>
      <c r="K67" s="74"/>
    </row>
    <row r="68" spans="2:11">
      <c r="B68" s="73"/>
      <c r="C68" s="73"/>
      <c r="D68" s="74"/>
      <c r="E68" s="74"/>
      <c r="F68" s="75"/>
      <c r="G68" s="75"/>
      <c r="H68" s="75"/>
      <c r="I68" s="75"/>
      <c r="J68" s="74"/>
      <c r="K68" s="74"/>
    </row>
    <row r="69" spans="2:11">
      <c r="B69" s="72"/>
      <c r="C69" s="72"/>
      <c r="D69" s="74"/>
      <c r="E69" s="72"/>
      <c r="F69" s="72"/>
      <c r="G69" s="74"/>
      <c r="H69" s="74"/>
      <c r="I69" s="74"/>
      <c r="J69" s="74"/>
      <c r="K69" s="74"/>
    </row>
    <row r="70" spans="2:11">
      <c r="B70" s="72"/>
      <c r="C70" s="72"/>
      <c r="D70" s="74"/>
      <c r="E70" s="72"/>
      <c r="F70" s="72"/>
      <c r="G70" s="74"/>
      <c r="H70" s="74"/>
      <c r="I70" s="74"/>
      <c r="J70" s="74"/>
      <c r="K70" s="74"/>
    </row>
    <row r="71" spans="2:11">
      <c r="B71" s="72"/>
      <c r="C71" s="72"/>
      <c r="D71" s="74"/>
      <c r="E71" s="72"/>
      <c r="F71" s="72"/>
      <c r="G71" s="74"/>
      <c r="H71" s="74"/>
      <c r="I71" s="74"/>
      <c r="J71" s="74"/>
      <c r="K71" s="74"/>
    </row>
    <row r="72" spans="2:11">
      <c r="J72" s="74"/>
      <c r="K72" s="74"/>
    </row>
  </sheetData>
  <mergeCells count="25">
    <mergeCell ref="F52:H52"/>
    <mergeCell ref="B28:C28"/>
    <mergeCell ref="Q7:U7"/>
    <mergeCell ref="AA6:AA8"/>
    <mergeCell ref="B9:C9"/>
    <mergeCell ref="V7:Z7"/>
    <mergeCell ref="B17:C17"/>
    <mergeCell ref="A1:AF1"/>
    <mergeCell ref="A2:AF2"/>
    <mergeCell ref="A3:AF3"/>
    <mergeCell ref="A4:AF4"/>
    <mergeCell ref="A5:AF5"/>
    <mergeCell ref="AE6:AF8"/>
    <mergeCell ref="A6:A8"/>
    <mergeCell ref="B6:B8"/>
    <mergeCell ref="C6:C8"/>
    <mergeCell ref="E6:F6"/>
    <mergeCell ref="G6:Z6"/>
    <mergeCell ref="E7:E8"/>
    <mergeCell ref="F7:F8"/>
    <mergeCell ref="G7:K7"/>
    <mergeCell ref="L7:P7"/>
    <mergeCell ref="AB6:AB7"/>
    <mergeCell ref="AC6:AC8"/>
    <mergeCell ref="AD6:AD7"/>
  </mergeCells>
  <printOptions horizontalCentered="1" verticalCentered="1"/>
  <pageMargins left="0.31496062992125984" right="0.31496062992125984" top="0.35433070866141736" bottom="0.74803149606299213" header="0.31496062992125984" footer="0.31496062992125984"/>
  <pageSetup paperSize="9" scale="63" orientation="landscape" r:id="rId1"/>
  <headerFooter>
    <oddHeader>&amp;LÓbudai Egyetem
Keleti Károly Gazdasági Kar&amp;RÉrvényes: 2023/24-es tanévtől</oddHeader>
    <oddFooter>&amp;LBudapest, &amp;D&amp;CMarketing MSc 
Levelező tagozat
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1C9A68-2DE0-44CD-B576-BF9D485E1542}"/>
</file>

<file path=customXml/itemProps2.xml><?xml version="1.0" encoding="utf-8"?>
<ds:datastoreItem xmlns:ds="http://schemas.openxmlformats.org/officeDocument/2006/customXml" ds:itemID="{A0E69E4E-2B4F-4A77-B0C9-7204D35E7D94}"/>
</file>

<file path=customXml/itemProps3.xml><?xml version="1.0" encoding="utf-8"?>
<ds:datastoreItem xmlns:ds="http://schemas.openxmlformats.org/officeDocument/2006/customXml" ds:itemID="{3C1F0651-F594-4809-8FCC-7DA988A10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2019-08-02T07:32:07Z</dcterms:created>
  <dcterms:modified xsi:type="dcterms:W3CDTF">2023-06-30T08:27:17Z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