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syxtus\Desktop\Mintantantervek_E_vegleges\"/>
    </mc:Choice>
  </mc:AlternateContent>
  <xr:revisionPtr revIDLastSave="0" documentId="13_ncr:1_{E28821A6-87B9-4276-8A50-B7596A62BB5C}" xr6:coauthVersionLast="34" xr6:coauthVersionMax="34" xr10:uidLastSave="{00000000-0000-0000-0000-000000000000}"/>
  <bookViews>
    <workbookView xWindow="0" yWindow="0" windowWidth="28800" windowHeight="12810" xr2:uid="{00000000-000D-0000-FFFF-FFFF00000000}"/>
  </bookViews>
  <sheets>
    <sheet name="Levelező" sheetId="1" r:id="rId1"/>
  </sheets>
  <definedNames>
    <definedName name="_xlnm._FilterDatabase" localSheetId="0" hidden="1">Levelező!$G$6:$AO$84</definedName>
    <definedName name="_xlnm.Print_Area" localSheetId="0">Levelező!$A$1:$AR$123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35" i="1" l="1"/>
  <c r="F41" i="1"/>
  <c r="D87" i="1"/>
  <c r="P116" i="1" l="1"/>
  <c r="K116" i="1"/>
  <c r="AN83" i="1"/>
  <c r="AI83" i="1"/>
  <c r="AD83" i="1"/>
  <c r="Y83" i="1"/>
  <c r="T83" i="1"/>
  <c r="O83" i="1"/>
  <c r="J83" i="1"/>
  <c r="AN82" i="1"/>
  <c r="AI82" i="1"/>
  <c r="AD82" i="1"/>
  <c r="Y82" i="1"/>
  <c r="T82" i="1"/>
  <c r="O82" i="1"/>
  <c r="J82" i="1"/>
  <c r="AN81" i="1"/>
  <c r="AI81" i="1"/>
  <c r="AD81" i="1"/>
  <c r="Y81" i="1"/>
  <c r="T81" i="1"/>
  <c r="O81" i="1"/>
  <c r="J81" i="1"/>
  <c r="AO80" i="1"/>
  <c r="F77" i="1"/>
  <c r="E77" i="1"/>
  <c r="F76" i="1"/>
  <c r="E76" i="1"/>
  <c r="F75" i="1"/>
  <c r="E75" i="1"/>
  <c r="F74" i="1"/>
  <c r="E74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E41" i="1"/>
  <c r="F40" i="1"/>
  <c r="E40" i="1"/>
  <c r="F39" i="1"/>
  <c r="E39" i="1"/>
  <c r="F38" i="1"/>
  <c r="E38" i="1"/>
  <c r="F37" i="1"/>
  <c r="E37" i="1"/>
  <c r="F36" i="1"/>
  <c r="E36" i="1"/>
  <c r="E35" i="1"/>
  <c r="AO34" i="1"/>
  <c r="AO33" i="1" s="1"/>
  <c r="AN34" i="1"/>
  <c r="AN33" i="1" s="1"/>
  <c r="AM34" i="1"/>
  <c r="AM33" i="1" s="1"/>
  <c r="AL34" i="1"/>
  <c r="AL33" i="1" s="1"/>
  <c r="AK34" i="1"/>
  <c r="AK33" i="1" s="1"/>
  <c r="AJ34" i="1"/>
  <c r="AI34" i="1"/>
  <c r="AI33" i="1" s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2" i="1"/>
  <c r="E32" i="1"/>
  <c r="F31" i="1"/>
  <c r="E31" i="1"/>
  <c r="F30" i="1"/>
  <c r="E30" i="1"/>
  <c r="F29" i="1"/>
  <c r="E29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7" i="1"/>
  <c r="E27" i="1"/>
  <c r="F26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F12" i="1"/>
  <c r="E12" i="1"/>
  <c r="F11" i="1"/>
  <c r="E11" i="1"/>
  <c r="F10" i="1"/>
  <c r="E10" i="1"/>
  <c r="F9" i="1"/>
  <c r="E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73" i="1" l="1"/>
  <c r="E57" i="1"/>
  <c r="F28" i="1"/>
  <c r="J33" i="1"/>
  <c r="N33" i="1"/>
  <c r="R33" i="1"/>
  <c r="V33" i="1"/>
  <c r="Z33" i="1"/>
  <c r="Z80" i="1" s="1"/>
  <c r="AD33" i="1"/>
  <c r="AD80" i="1" s="1"/>
  <c r="AH33" i="1"/>
  <c r="AH80" i="1" s="1"/>
  <c r="O33" i="1"/>
  <c r="O80" i="1" s="1"/>
  <c r="O84" i="1"/>
  <c r="AI84" i="1"/>
  <c r="E49" i="1"/>
  <c r="E65" i="1"/>
  <c r="T84" i="1"/>
  <c r="AN84" i="1"/>
  <c r="F57" i="1"/>
  <c r="G33" i="1"/>
  <c r="G80" i="1" s="1"/>
  <c r="K33" i="1"/>
  <c r="K80" i="1" s="1"/>
  <c r="S33" i="1"/>
  <c r="S80" i="1" s="1"/>
  <c r="W33" i="1"/>
  <c r="W80" i="1" s="1"/>
  <c r="AA33" i="1"/>
  <c r="AA80" i="1" s="1"/>
  <c r="AE33" i="1"/>
  <c r="AE80" i="1" s="1"/>
  <c r="AM80" i="1"/>
  <c r="F34" i="1"/>
  <c r="AI80" i="1"/>
  <c r="AK80" i="1"/>
  <c r="I33" i="1"/>
  <c r="I80" i="1" s="1"/>
  <c r="M33" i="1"/>
  <c r="M80" i="1" s="1"/>
  <c r="Q33" i="1"/>
  <c r="Q80" i="1" s="1"/>
  <c r="U33" i="1"/>
  <c r="U80" i="1" s="1"/>
  <c r="Y33" i="1"/>
  <c r="Y80" i="1" s="1"/>
  <c r="AC33" i="1"/>
  <c r="AC80" i="1" s="1"/>
  <c r="AG33" i="1"/>
  <c r="AG80" i="1" s="1"/>
  <c r="F49" i="1"/>
  <c r="E83" i="1"/>
  <c r="E34" i="1"/>
  <c r="E33" i="1" s="1"/>
  <c r="E28" i="1"/>
  <c r="F73" i="1"/>
  <c r="J84" i="1"/>
  <c r="AD84" i="1"/>
  <c r="AN80" i="1"/>
  <c r="J80" i="1"/>
  <c r="N80" i="1"/>
  <c r="R80" i="1"/>
  <c r="V80" i="1"/>
  <c r="AL80" i="1"/>
  <c r="E8" i="1"/>
  <c r="H33" i="1"/>
  <c r="H80" i="1" s="1"/>
  <c r="L33" i="1"/>
  <c r="L80" i="1" s="1"/>
  <c r="P33" i="1"/>
  <c r="P80" i="1" s="1"/>
  <c r="T33" i="1"/>
  <c r="T80" i="1" s="1"/>
  <c r="X33" i="1"/>
  <c r="X80" i="1" s="1"/>
  <c r="AB33" i="1"/>
  <c r="AB80" i="1" s="1"/>
  <c r="AF33" i="1"/>
  <c r="AF80" i="1" s="1"/>
  <c r="AJ33" i="1"/>
  <c r="AJ80" i="1" s="1"/>
  <c r="F65" i="1"/>
  <c r="Y84" i="1"/>
  <c r="E82" i="1"/>
  <c r="F8" i="1"/>
  <c r="F33" i="1" l="1"/>
  <c r="F80" i="1" s="1"/>
  <c r="E84" i="1"/>
  <c r="E80" i="1"/>
</calcChain>
</file>

<file path=xl/sharedStrings.xml><?xml version="1.0" encoding="utf-8"?>
<sst xmlns="http://schemas.openxmlformats.org/spreadsheetml/2006/main" count="431" uniqueCount="246">
  <si>
    <t>MINTATANTERV</t>
  </si>
  <si>
    <t xml:space="preserve">Gazdálkodási és menedzsment BSc szak </t>
  </si>
  <si>
    <t>Levelező tagozat</t>
  </si>
  <si>
    <t>Kód</t>
  </si>
  <si>
    <t>Tantárgyak</t>
  </si>
  <si>
    <t>e-learning (blended)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</si>
  <si>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</si>
  <si>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</si>
  <si>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</si>
  <si>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</si>
  <si>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</si>
  <si>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</si>
  <si>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</si>
  <si>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</si>
  <si>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</si>
  <si>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</si>
  <si>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</si>
  <si>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</si>
  <si>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</si>
  <si>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</si>
  <si>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</si>
  <si>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</si>
  <si>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</si>
  <si>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</si>
  <si>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Matematika I.</t>
  </si>
  <si>
    <t>é</t>
  </si>
  <si>
    <t>Matematika II.</t>
  </si>
  <si>
    <t>v</t>
  </si>
  <si>
    <t>Statisztika I.</t>
  </si>
  <si>
    <t>Statisztika II.</t>
  </si>
  <si>
    <t xml:space="preserve">Statisztika I. </t>
  </si>
  <si>
    <t>Informatika alapjai</t>
  </si>
  <si>
    <t>Mikroökonómia</t>
  </si>
  <si>
    <t>Makroökonómia</t>
  </si>
  <si>
    <t>8.</t>
  </si>
  <si>
    <t>Nemzetközi gazdaságtan</t>
  </si>
  <si>
    <t>9.</t>
  </si>
  <si>
    <t>Menedzsment alapjai</t>
  </si>
  <si>
    <t>10.</t>
  </si>
  <si>
    <t>Környezetgazdaságtan</t>
  </si>
  <si>
    <t>11.</t>
  </si>
  <si>
    <t>Vállalkozásgazdaságtan</t>
  </si>
  <si>
    <t>12.</t>
  </si>
  <si>
    <t>Pénzügyek alapjai</t>
  </si>
  <si>
    <t>13.</t>
  </si>
  <si>
    <t>Vállalkozások pénzügyei</t>
  </si>
  <si>
    <t>14.</t>
  </si>
  <si>
    <t>Marketing alapjai</t>
  </si>
  <si>
    <t>15.</t>
  </si>
  <si>
    <t>Számvitel alapjai</t>
  </si>
  <si>
    <t>16.</t>
  </si>
  <si>
    <t>Gazdasági jog</t>
  </si>
  <si>
    <t>17.</t>
  </si>
  <si>
    <t>Üzleti kommunikáció</t>
  </si>
  <si>
    <t>18.</t>
  </si>
  <si>
    <t>Szakmai idegen nyelv I.</t>
  </si>
  <si>
    <t>19.</t>
  </si>
  <si>
    <t>Szakmai idegen nyelv II.</t>
  </si>
  <si>
    <t>B</t>
  </si>
  <si>
    <t>Társadalomtudományi ismeretek</t>
  </si>
  <si>
    <t>Államigazgatási és jogi ismeretek</t>
  </si>
  <si>
    <t>Szociológia</t>
  </si>
  <si>
    <t>20.</t>
  </si>
  <si>
    <t>Gazdaságtörténet</t>
  </si>
  <si>
    <t>21.</t>
  </si>
  <si>
    <t>EU ismeretek</t>
  </si>
  <si>
    <t>C</t>
  </si>
  <si>
    <t>Gazdálkodási és menedzsment szakmai ism.</t>
  </si>
  <si>
    <t>22.</t>
  </si>
  <si>
    <t>Információgazdálkodás és gazdasági informatika</t>
  </si>
  <si>
    <t>23.</t>
  </si>
  <si>
    <t>Stratégiai tervezés</t>
  </si>
  <si>
    <t>24.</t>
  </si>
  <si>
    <t>Szervezeti magatartás</t>
  </si>
  <si>
    <t>25.</t>
  </si>
  <si>
    <t>Döntéselmélet és módszertan</t>
  </si>
  <si>
    <t>26.</t>
  </si>
  <si>
    <t>Marketing menedzsment</t>
  </si>
  <si>
    <t>27.</t>
  </si>
  <si>
    <t>Projektmenedzsment</t>
  </si>
  <si>
    <t>28.</t>
  </si>
  <si>
    <t>Üzleti etika</t>
  </si>
  <si>
    <t>29.</t>
  </si>
  <si>
    <t>Számvitel elemzés</t>
  </si>
  <si>
    <t>30.</t>
  </si>
  <si>
    <t>Controlling</t>
  </si>
  <si>
    <t>31.</t>
  </si>
  <si>
    <t>Vezetés szervezés</t>
  </si>
  <si>
    <t>32.</t>
  </si>
  <si>
    <t>Emberi erőforrás menedzsment</t>
  </si>
  <si>
    <t>33.</t>
  </si>
  <si>
    <t>Termelésmenedzsment</t>
  </si>
  <si>
    <t>34.</t>
  </si>
  <si>
    <t>Logisztika</t>
  </si>
  <si>
    <t>35.</t>
  </si>
  <si>
    <t>Folyamat-és minőségmenedzsment</t>
  </si>
  <si>
    <t>D/1</t>
  </si>
  <si>
    <t>Pénzügyi menedzsment specializáció</t>
  </si>
  <si>
    <t>37.</t>
  </si>
  <si>
    <t>Projektmunka</t>
  </si>
  <si>
    <t>38.</t>
  </si>
  <si>
    <t>Bankismeretek és pénzügyi szolgáltatások</t>
  </si>
  <si>
    <t>39.</t>
  </si>
  <si>
    <t>Vállalati pénzügyi tervezés</t>
  </si>
  <si>
    <t>40.</t>
  </si>
  <si>
    <t>Nemzetközi pénz- és tőkepiacok</t>
  </si>
  <si>
    <t>41.</t>
  </si>
  <si>
    <t>Ellenőrzés és kockázatelemzés</t>
  </si>
  <si>
    <t>42.</t>
  </si>
  <si>
    <t>Közpénzügyek és költségvetési kapcsolatok</t>
  </si>
  <si>
    <t>43.</t>
  </si>
  <si>
    <t>Alkalmazott üzleti szimulációk</t>
  </si>
  <si>
    <t>D/2</t>
  </si>
  <si>
    <t>Vezetőképző specializáció</t>
  </si>
  <si>
    <t>44.</t>
  </si>
  <si>
    <t>45.</t>
  </si>
  <si>
    <t>Szervezésmódszertan</t>
  </si>
  <si>
    <t>46.</t>
  </si>
  <si>
    <t>Stratégiai és üzleti tervezés</t>
  </si>
  <si>
    <t>47.</t>
  </si>
  <si>
    <t>Vállalkozások munkaügyi szabályozása</t>
  </si>
  <si>
    <t>48.</t>
  </si>
  <si>
    <t>Stratégiai szövetségek az üzleti világban</t>
  </si>
  <si>
    <t>49.</t>
  </si>
  <si>
    <t xml:space="preserve">Tárgyalástechnika </t>
  </si>
  <si>
    <t>50.</t>
  </si>
  <si>
    <t>Stratégiai tréning</t>
  </si>
  <si>
    <t>D/3</t>
  </si>
  <si>
    <t>Minőségmenedzsment specializáció</t>
  </si>
  <si>
    <t>53.</t>
  </si>
  <si>
    <t>54.</t>
  </si>
  <si>
    <t>Lean menedzsment</t>
  </si>
  <si>
    <t>55.</t>
  </si>
  <si>
    <t>Minőségfejlesztési technikák</t>
  </si>
  <si>
    <t>56.</t>
  </si>
  <si>
    <t>Elektronikus irat-és dokumentáció kezelés</t>
  </si>
  <si>
    <t>57.</t>
  </si>
  <si>
    <t>Tudásbázisú és szakértő rendszerek</t>
  </si>
  <si>
    <t>58.</t>
  </si>
  <si>
    <t>Számítógépes projektmenedzsment</t>
  </si>
  <si>
    <t>59.</t>
  </si>
  <si>
    <t>Vezetői készségfejlesztő tréning</t>
  </si>
  <si>
    <t>Szabadon választható tárgyak</t>
  </si>
  <si>
    <t>62.</t>
  </si>
  <si>
    <t>Választható tárgy I.</t>
  </si>
  <si>
    <t>63.</t>
  </si>
  <si>
    <t>Választható tárgy II.</t>
  </si>
  <si>
    <t>64.</t>
  </si>
  <si>
    <t>Választható tárgy III.</t>
  </si>
  <si>
    <t>65.</t>
  </si>
  <si>
    <t>Választható tárgy IV.</t>
  </si>
  <si>
    <t>66.</t>
  </si>
  <si>
    <t>Szakmai gyakorlat</t>
  </si>
  <si>
    <t>a</t>
  </si>
  <si>
    <t>67.</t>
  </si>
  <si>
    <t>Összesen</t>
  </si>
  <si>
    <t>Aláírás (a)</t>
  </si>
  <si>
    <t>Vizsga (v)</t>
  </si>
  <si>
    <t>Éviközi teljesítmény (é)</t>
  </si>
  <si>
    <t>Összes követelmény</t>
  </si>
  <si>
    <t>A kooperatív képzés tanterve</t>
  </si>
  <si>
    <t>heti óra</t>
  </si>
  <si>
    <t>kredit</t>
  </si>
  <si>
    <t>Félév</t>
  </si>
  <si>
    <t>Összesen:</t>
  </si>
  <si>
    <t>Megjegyzés: A gyakorlati képzés tantárgyait a Kari Tanács évente fogadja el.</t>
  </si>
  <si>
    <t xml:space="preserve"> Ajánlott szabadon választható tárgyak</t>
  </si>
  <si>
    <t>Környezettudatos marketing</t>
  </si>
  <si>
    <t>Nemzetközi pénzügyek</t>
  </si>
  <si>
    <t>Írás és prezentációs készségfejlesztés</t>
  </si>
  <si>
    <t>Befektetési döntések és kockázat</t>
  </si>
  <si>
    <t xml:space="preserve">  óraszámokkal (ea, tgy., l.)) ; követelményekkel (k.); kreditekkel (kr.)</t>
  </si>
  <si>
    <t>Záróvizsga:</t>
  </si>
  <si>
    <t>e</t>
  </si>
  <si>
    <t>gy</t>
  </si>
  <si>
    <t>Komplex gazdasági tételsor (1)</t>
  </si>
  <si>
    <t>Pénzügyi menedzsment specializáció (2)</t>
  </si>
  <si>
    <t>Minőségmenedzsment specializácó (2)</t>
  </si>
  <si>
    <t>Vezetőképző specializáció (2)</t>
  </si>
  <si>
    <t xml:space="preserve">félévi össz. </t>
  </si>
  <si>
    <t>GVXST2GBLE</t>
  </si>
  <si>
    <t>GVXST1GBLE</t>
  </si>
  <si>
    <t>GGXKG1GBLE</t>
  </si>
  <si>
    <t>GGXKG2GBLE</t>
  </si>
  <si>
    <t>GGXNG2GBLE</t>
  </si>
  <si>
    <t>GVXMD1GBLE</t>
  </si>
  <si>
    <t>GGXKO2GBLE</t>
  </si>
  <si>
    <t>GSEVG2GBLE</t>
  </si>
  <si>
    <t>GGXPU1GBLE</t>
  </si>
  <si>
    <t>GGXVP2GBLE</t>
  </si>
  <si>
    <t>GGXMA1GBLE</t>
  </si>
  <si>
    <t>GVXSA1GBLE</t>
  </si>
  <si>
    <t>GGXGJ2GBLE</t>
  </si>
  <si>
    <t>GGXUK2GBLE</t>
  </si>
  <si>
    <t>GGEJO1GBLE</t>
  </si>
  <si>
    <t>GGXSZ1GBLE</t>
  </si>
  <si>
    <t>GGXGT2GBLE</t>
  </si>
  <si>
    <t>GSXEU2GBLE</t>
  </si>
  <si>
    <t>GSEVS1GBNE</t>
  </si>
  <si>
    <t>GSEIG2GBLE</t>
  </si>
  <si>
    <t>GSXVS1GBLE</t>
  </si>
  <si>
    <t>GSEDE1GBLE</t>
  </si>
  <si>
    <t>GGXMZ1GBLE</t>
  </si>
  <si>
    <t>GGXPM2GBLE</t>
  </si>
  <si>
    <t>GSXUE1GBLE</t>
  </si>
  <si>
    <t>GVXSE2GBLE</t>
  </si>
  <si>
    <t>GSXCO1GBLE</t>
  </si>
  <si>
    <t>GVXEM1GBLE</t>
  </si>
  <si>
    <t>GVXTM1GBLE</t>
  </si>
  <si>
    <t>GVXLO2GBLE</t>
  </si>
  <si>
    <t>GVXFM1GBLE</t>
  </si>
  <si>
    <t>GGPPF2GBLE</t>
  </si>
  <si>
    <t>GGXBP2GBLE</t>
  </si>
  <si>
    <t>GGEPT2GBLE</t>
  </si>
  <si>
    <t>GGXNT2GBLE</t>
  </si>
  <si>
    <t>GGXEK2GBLE</t>
  </si>
  <si>
    <t>GGXKK2GBLE</t>
  </si>
  <si>
    <t>GGXAS2GBLE</t>
  </si>
  <si>
    <t>GSPPF2GBLE</t>
  </si>
  <si>
    <t>GSXSM2GBLE</t>
  </si>
  <si>
    <t>GSXSR2GBLE</t>
  </si>
  <si>
    <t>GSEMS2GBLE</t>
  </si>
  <si>
    <t>GSXSS2GBLE</t>
  </si>
  <si>
    <t>GSXTR2GBLE</t>
  </si>
  <si>
    <t>GSXST2GBLE</t>
  </si>
  <si>
    <t>GVPPF2GBLE</t>
  </si>
  <si>
    <t>GVELM2GBLE</t>
  </si>
  <si>
    <t>GVXMT2GBLE</t>
  </si>
  <si>
    <t>GVXED2GBLE</t>
  </si>
  <si>
    <t>GVXTR2GBLE</t>
  </si>
  <si>
    <t>GVXSP2GBLE</t>
  </si>
  <si>
    <t>GVXVK2GBLE</t>
  </si>
  <si>
    <t>GVXTM11GBLE</t>
  </si>
  <si>
    <t>GGVKM0GBLE</t>
  </si>
  <si>
    <t>GGVNP0GBLE</t>
  </si>
  <si>
    <t>GVVIP0GBLE</t>
  </si>
  <si>
    <t>GSVBD0GBLE</t>
  </si>
  <si>
    <t>blended</t>
  </si>
  <si>
    <t>Szakmai gyakorlat GSGSG1GBLE / GGGSG1GBLE/ GVGSG1GBLE</t>
  </si>
  <si>
    <t>Szakdolgozat GSDSD1GBLE / GGDSD1GBLE/ GVDSD1GBLE</t>
  </si>
  <si>
    <t xml:space="preserve">KMXIGBTBLE </t>
  </si>
  <si>
    <t>NMXAN1HBLE</t>
  </si>
  <si>
    <t>GVXDE1GBLE</t>
  </si>
  <si>
    <t>KEXMGBTBLE</t>
  </si>
  <si>
    <t>TNS_12XBLE</t>
  </si>
  <si>
    <t>TNS_22XBLE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</si>
</sst>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trike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2" fillId="0" borderId="0"/>
  </cellStyleXfs>
  <cellXfs count="307">
    <xf numFmtId="0" fontId="0" fillId="0" borderId="0" xfId="0"/>
    <xf numFmtId="0" fontId="4" fillId="0" borderId="7" xfId="0" applyFont="1" applyFill="1" applyBorder="1" applyAlignment="1">
      <alignment horizontal="center"/>
    </xf>
    <xf numFmtId="0" fontId="6" fillId="0" borderId="17" xfId="0" applyFont="1" applyFill="1" applyBorder="1"/>
    <xf numFmtId="0" fontId="5" fillId="0" borderId="18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1" xfId="0" applyFont="1" applyFill="1" applyBorder="1"/>
    <xf numFmtId="0" fontId="5" fillId="0" borderId="1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6" xfId="0" applyFont="1" applyFill="1" applyBorder="1"/>
    <xf numFmtId="0" fontId="6" fillId="0" borderId="24" xfId="0" applyFont="1" applyFill="1" applyBorder="1" applyAlignment="1">
      <alignment horizontal="center"/>
    </xf>
    <xf numFmtId="0" fontId="0" fillId="0" borderId="16" xfId="0" applyBorder="1"/>
    <xf numFmtId="0" fontId="6" fillId="0" borderId="24" xfId="0" applyFont="1" applyFill="1" applyBorder="1"/>
    <xf numFmtId="0" fontId="5" fillId="0" borderId="23" xfId="0" applyFont="1" applyFill="1" applyBorder="1"/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/>
    <xf numFmtId="0" fontId="5" fillId="0" borderId="22" xfId="0" applyFont="1" applyFill="1" applyBorder="1" applyAlignment="1">
      <alignment horizontal="right"/>
    </xf>
    <xf numFmtId="0" fontId="0" fillId="0" borderId="27" xfId="0" applyBorder="1"/>
    <xf numFmtId="0" fontId="5" fillId="0" borderId="0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left"/>
    </xf>
    <xf numFmtId="0" fontId="6" fillId="0" borderId="2" xfId="0" applyFont="1" applyFill="1" applyBorder="1"/>
    <xf numFmtId="0" fontId="6" fillId="0" borderId="0" xfId="0" applyFont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18" xfId="0" applyFont="1" applyFill="1" applyBorder="1" applyAlignment="1">
      <alignment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30" xfId="0" applyFont="1" applyFill="1" applyBorder="1"/>
    <xf numFmtId="0" fontId="5" fillId="0" borderId="3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left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4" xfId="0" applyFont="1" applyFill="1" applyBorder="1"/>
    <xf numFmtId="0" fontId="5" fillId="0" borderId="19" xfId="0" applyFont="1" applyFill="1" applyBorder="1" applyAlignment="1">
      <alignment horizontal="right"/>
    </xf>
    <xf numFmtId="0" fontId="5" fillId="0" borderId="37" xfId="0" applyFont="1" applyFill="1" applyBorder="1"/>
    <xf numFmtId="0" fontId="6" fillId="0" borderId="24" xfId="0" applyFont="1" applyFill="1" applyBorder="1" applyAlignment="1">
      <alignment horizontal="center" wrapText="1"/>
    </xf>
    <xf numFmtId="0" fontId="5" fillId="0" borderId="39" xfId="0" applyFont="1" applyFill="1" applyBorder="1"/>
    <xf numFmtId="0" fontId="5" fillId="0" borderId="3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/>
    </xf>
    <xf numFmtId="0" fontId="5" fillId="0" borderId="0" xfId="0" applyFont="1" applyBorder="1"/>
    <xf numFmtId="0" fontId="5" fillId="0" borderId="31" xfId="0" applyFont="1" applyFill="1" applyBorder="1"/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28" xfId="0" applyFont="1" applyFill="1" applyBorder="1" applyAlignment="1">
      <alignment horizontal="right"/>
    </xf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5" fillId="0" borderId="0" xfId="0" applyFont="1"/>
    <xf numFmtId="0" fontId="0" fillId="0" borderId="0" xfId="0" applyFill="1"/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51" xfId="0" applyFont="1" applyBorder="1" applyAlignment="1">
      <alignment horizontal="left" wrapText="1"/>
    </xf>
    <xf numFmtId="0" fontId="6" fillId="0" borderId="51" xfId="0" applyFont="1" applyFill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left" wrapText="1"/>
    </xf>
    <xf numFmtId="0" fontId="5" fillId="0" borderId="57" xfId="0" applyFont="1" applyFill="1" applyBorder="1" applyAlignment="1">
      <alignment horizontal="left" wrapText="1"/>
    </xf>
    <xf numFmtId="0" fontId="5" fillId="0" borderId="55" xfId="0" applyFont="1" applyFill="1" applyBorder="1" applyAlignment="1">
      <alignment horizontal="left" wrapText="1"/>
    </xf>
    <xf numFmtId="0" fontId="5" fillId="0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left" wrapText="1"/>
    </xf>
    <xf numFmtId="0" fontId="5" fillId="4" borderId="58" xfId="0" applyFont="1" applyFill="1" applyBorder="1" applyAlignment="1">
      <alignment horizontal="center" wrapText="1"/>
    </xf>
    <xf numFmtId="0" fontId="5" fillId="4" borderId="59" xfId="0" applyFont="1" applyFill="1" applyBorder="1" applyAlignment="1">
      <alignment horizontal="center" wrapText="1"/>
    </xf>
    <xf numFmtId="0" fontId="5" fillId="3" borderId="60" xfId="0" applyFont="1" applyFill="1" applyBorder="1" applyAlignment="1">
      <alignment horizontal="center" wrapText="1"/>
    </xf>
    <xf numFmtId="0" fontId="5" fillId="4" borderId="61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left" wrapText="1"/>
    </xf>
    <xf numFmtId="0" fontId="5" fillId="0" borderId="56" xfId="0" applyFont="1" applyFill="1" applyBorder="1" applyAlignment="1">
      <alignment horizontal="left" wrapText="1"/>
    </xf>
    <xf numFmtId="0" fontId="5" fillId="0" borderId="58" xfId="0" applyFont="1" applyFill="1" applyBorder="1" applyAlignment="1">
      <alignment horizontal="left" wrapText="1"/>
    </xf>
    <xf numFmtId="0" fontId="5" fillId="0" borderId="59" xfId="0" applyFont="1" applyFill="1" applyBorder="1" applyAlignment="1">
      <alignment horizontal="left" wrapText="1"/>
    </xf>
    <xf numFmtId="0" fontId="5" fillId="0" borderId="60" xfId="0" applyFont="1" applyFill="1" applyBorder="1" applyAlignment="1">
      <alignment horizontal="left" wrapText="1"/>
    </xf>
    <xf numFmtId="0" fontId="5" fillId="0" borderId="61" xfId="0" applyFont="1" applyFill="1" applyBorder="1" applyAlignment="1">
      <alignment horizontal="left" wrapText="1"/>
    </xf>
    <xf numFmtId="0" fontId="5" fillId="0" borderId="62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5" fillId="0" borderId="62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63" xfId="0" applyFont="1" applyFill="1" applyBorder="1" applyAlignment="1">
      <alignment horizontal="left" wrapText="1"/>
    </xf>
    <xf numFmtId="0" fontId="5" fillId="0" borderId="64" xfId="0" applyFont="1" applyFill="1" applyBorder="1" applyAlignment="1">
      <alignment horizontal="left" wrapText="1"/>
    </xf>
    <xf numFmtId="0" fontId="5" fillId="0" borderId="65" xfId="0" applyFont="1" applyFill="1" applyBorder="1" applyAlignment="1">
      <alignment horizontal="left" wrapText="1"/>
    </xf>
    <xf numFmtId="0" fontId="5" fillId="0" borderId="66" xfId="0" applyFont="1" applyFill="1" applyBorder="1" applyAlignment="1">
      <alignment horizontal="left" wrapText="1"/>
    </xf>
    <xf numFmtId="0" fontId="5" fillId="0" borderId="67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16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wrapText="1"/>
    </xf>
    <xf numFmtId="0" fontId="5" fillId="0" borderId="68" xfId="0" applyFont="1" applyFill="1" applyBorder="1" applyAlignment="1">
      <alignment horizontal="left" wrapText="1"/>
    </xf>
    <xf numFmtId="0" fontId="5" fillId="0" borderId="69" xfId="0" applyFont="1" applyFill="1" applyBorder="1" applyAlignment="1">
      <alignment horizontal="left" wrapText="1"/>
    </xf>
    <xf numFmtId="0" fontId="6" fillId="0" borderId="70" xfId="0" applyFont="1" applyFill="1" applyBorder="1" applyAlignment="1">
      <alignment horizontal="left" wrapText="1"/>
    </xf>
    <xf numFmtId="0" fontId="5" fillId="0" borderId="7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59" xfId="0" applyFont="1" applyFill="1" applyBorder="1" applyAlignment="1">
      <alignment horizontal="left" wrapText="1"/>
    </xf>
    <xf numFmtId="0" fontId="11" fillId="0" borderId="59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2" fillId="0" borderId="0" xfId="1" applyBorder="1"/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0" fillId="0" borderId="59" xfId="0" applyBorder="1" applyAlignment="1">
      <alignment horizontal="left"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 wrapText="1"/>
    </xf>
    <xf numFmtId="0" fontId="5" fillId="0" borderId="59" xfId="0" applyFont="1" applyFill="1" applyBorder="1"/>
    <xf numFmtId="0" fontId="5" fillId="0" borderId="59" xfId="0" applyFont="1" applyFill="1" applyBorder="1" applyAlignment="1">
      <alignment horizontal="left"/>
    </xf>
    <xf numFmtId="0" fontId="8" fillId="0" borderId="59" xfId="0" applyFont="1" applyFill="1" applyBorder="1" applyAlignment="1">
      <alignment horizontal="left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6" fillId="0" borderId="59" xfId="0" applyFont="1" applyFill="1" applyBorder="1"/>
    <xf numFmtId="0" fontId="9" fillId="0" borderId="0" xfId="0" applyFont="1"/>
    <xf numFmtId="0" fontId="6" fillId="2" borderId="0" xfId="0" applyFont="1" applyFill="1" applyBorder="1" applyAlignment="1">
      <alignment horizontal="center"/>
    </xf>
    <xf numFmtId="0" fontId="6" fillId="0" borderId="23" xfId="0" applyFont="1" applyFill="1" applyBorder="1"/>
    <xf numFmtId="0" fontId="6" fillId="0" borderId="34" xfId="0" applyFont="1" applyFill="1" applyBorder="1"/>
    <xf numFmtId="0" fontId="6" fillId="0" borderId="3" xfId="0" applyFont="1" applyFill="1" applyBorder="1"/>
    <xf numFmtId="0" fontId="5" fillId="0" borderId="9" xfId="0" applyFont="1" applyFill="1" applyBorder="1" applyAlignment="1">
      <alignment horizontal="left" wrapText="1"/>
    </xf>
    <xf numFmtId="0" fontId="6" fillId="0" borderId="73" xfId="0" applyFont="1" applyFill="1" applyBorder="1"/>
    <xf numFmtId="0" fontId="6" fillId="0" borderId="74" xfId="0" applyFont="1" applyFill="1" applyBorder="1"/>
    <xf numFmtId="0" fontId="5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/>
    </xf>
    <xf numFmtId="0" fontId="7" fillId="0" borderId="9" xfId="0" applyFont="1" applyFill="1" applyBorder="1"/>
    <xf numFmtId="0" fontId="5" fillId="0" borderId="9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5" fillId="0" borderId="20" xfId="0" applyFont="1" applyFill="1" applyBorder="1"/>
    <xf numFmtId="0" fontId="6" fillId="0" borderId="18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14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/>
    <xf numFmtId="0" fontId="5" fillId="0" borderId="29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32" xfId="0" applyFont="1" applyFill="1" applyBorder="1"/>
    <xf numFmtId="0" fontId="5" fillId="0" borderId="33" xfId="0" applyFont="1" applyFill="1" applyBorder="1"/>
    <xf numFmtId="0" fontId="5" fillId="0" borderId="28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8" xfId="0" applyFont="1" applyFill="1" applyBorder="1"/>
    <xf numFmtId="0" fontId="5" fillId="0" borderId="39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/>
    <xf numFmtId="0" fontId="6" fillId="0" borderId="13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wrapText="1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19" xfId="0" applyFont="1" applyFill="1" applyBorder="1"/>
    <xf numFmtId="0" fontId="6" fillId="0" borderId="3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6" fillId="0" borderId="9" xfId="0" applyFont="1" applyFill="1" applyBorder="1"/>
    <xf numFmtId="0" fontId="7" fillId="0" borderId="10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5" fillId="0" borderId="17" xfId="0" applyFont="1" applyFill="1" applyBorder="1" applyAlignment="1">
      <alignment horizontal="center"/>
    </xf>
    <xf numFmtId="0" fontId="4" fillId="0" borderId="19" xfId="0" applyFont="1" applyFill="1" applyBorder="1"/>
    <xf numFmtId="0" fontId="5" fillId="0" borderId="21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4" fillId="0" borderId="7" xfId="0" applyFont="1" applyFill="1" applyBorder="1"/>
    <xf numFmtId="0" fontId="4" fillId="0" borderId="31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5" fillId="5" borderId="9" xfId="0" applyFont="1" applyFill="1" applyBorder="1"/>
    <xf numFmtId="0" fontId="5" fillId="5" borderId="1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right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 vertical="center" wrapText="1"/>
    </xf>
    <xf numFmtId="0" fontId="6" fillId="5" borderId="10" xfId="0" applyFont="1" applyFill="1" applyBorder="1"/>
    <xf numFmtId="0" fontId="7" fillId="5" borderId="8" xfId="0" applyFont="1" applyFill="1" applyBorder="1"/>
    <xf numFmtId="0" fontId="6" fillId="5" borderId="8" xfId="0" applyFont="1" applyFill="1" applyBorder="1" applyAlignment="1"/>
    <xf numFmtId="0" fontId="6" fillId="5" borderId="9" xfId="0" applyFont="1" applyFill="1" applyBorder="1" applyAlignment="1"/>
    <xf numFmtId="0" fontId="6" fillId="5" borderId="16" xfId="0" applyFont="1" applyFill="1" applyBorder="1" applyAlignment="1">
      <alignment horizontal="center" vertical="center"/>
    </xf>
    <xf numFmtId="0" fontId="7" fillId="5" borderId="8" xfId="0" applyFont="1" applyFill="1" applyBorder="1" applyAlignment="1"/>
    <xf numFmtId="0" fontId="7" fillId="5" borderId="9" xfId="0" applyFont="1" applyFill="1" applyBorder="1" applyAlignment="1"/>
    <xf numFmtId="0" fontId="7" fillId="5" borderId="1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right"/>
    </xf>
    <xf numFmtId="0" fontId="6" fillId="5" borderId="45" xfId="0" applyFont="1" applyFill="1" applyBorder="1" applyAlignment="1">
      <alignment horizontal="center"/>
    </xf>
    <xf numFmtId="0" fontId="6" fillId="0" borderId="75" xfId="0" applyFont="1" applyFill="1" applyBorder="1" applyAlignment="1">
      <alignment horizontal="left" vertical="center"/>
    </xf>
    <xf numFmtId="0" fontId="6" fillId="0" borderId="76" xfId="0" applyFont="1" applyFill="1" applyBorder="1" applyAlignment="1">
      <alignment horizontal="left" vertical="center"/>
    </xf>
    <xf numFmtId="0" fontId="6" fillId="0" borderId="37" xfId="0" applyFont="1" applyFill="1" applyBorder="1"/>
    <xf numFmtId="0" fontId="5" fillId="0" borderId="77" xfId="0" applyFont="1" applyFill="1" applyBorder="1"/>
    <xf numFmtId="0" fontId="5" fillId="0" borderId="17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4" xfId="0" applyFont="1" applyFill="1" applyBorder="1"/>
    <xf numFmtId="0" fontId="5" fillId="0" borderId="24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17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8" fillId="0" borderId="58" xfId="0" applyFont="1" applyFill="1" applyBorder="1" applyAlignment="1">
      <alignment horizontal="left"/>
    </xf>
    <xf numFmtId="0" fontId="8" fillId="0" borderId="59" xfId="0" applyFont="1" applyFill="1" applyBorder="1" applyAlignment="1">
      <alignment horizontal="left" indent="3"/>
    </xf>
    <xf numFmtId="0" fontId="17" fillId="0" borderId="60" xfId="0" applyFont="1" applyFill="1" applyBorder="1" applyAlignment="1">
      <alignment horizontal="center" vertical="center"/>
    </xf>
    <xf numFmtId="0" fontId="18" fillId="0" borderId="17" xfId="0" applyFont="1" applyFill="1" applyBorder="1"/>
    <xf numFmtId="0" fontId="18" fillId="0" borderId="12" xfId="0" applyFont="1" applyFill="1" applyBorder="1"/>
    <xf numFmtId="0" fontId="4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47" xfId="0" applyFont="1" applyBorder="1" applyAlignment="1">
      <alignment horizontal="left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wrapText="1"/>
    </xf>
    <xf numFmtId="0" fontId="5" fillId="0" borderId="49" xfId="0" applyFont="1" applyFill="1" applyBorder="1" applyAlignment="1">
      <alignment horizontal="center" wrapText="1"/>
    </xf>
    <xf numFmtId="0" fontId="5" fillId="0" borderId="50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5" borderId="46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center" wrapText="1"/>
    </xf>
    <xf numFmtId="0" fontId="6" fillId="0" borderId="55" xfId="0" applyFont="1" applyFill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14" fillId="0" borderId="0" xfId="1" applyFon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4"/>
  <sheetViews>
    <sheetView tabSelected="1" zoomScaleNormal="100" zoomScalePageLayoutView="6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C13" sqref="C13"/>
    </sheetView>
  </sheetViews>
  <sheetFormatPr defaultRowHeight="12.75" x14ac:dyDescent="0.2"/>
  <cols>
    <col min="1" max="1" width="4.140625" customWidth="1"/>
    <col min="2" max="2" width="12.28515625" customWidth="1"/>
    <col min="3" max="3" width="40.5703125" customWidth="1"/>
    <col min="4" max="4" width="8" style="127" customWidth="1"/>
    <col min="5" max="6" width="3.5703125" style="64" customWidth="1"/>
    <col min="7" max="7" width="3.7109375" customWidth="1"/>
    <col min="8" max="9" width="3" customWidth="1"/>
    <col min="10" max="10" width="2.85546875" customWidth="1"/>
    <col min="11" max="11" width="2.7109375" customWidth="1"/>
    <col min="12" max="12" width="3.5703125" customWidth="1"/>
    <col min="13" max="14" width="3.28515625" customWidth="1"/>
    <col min="15" max="16" width="3.42578125" customWidth="1"/>
    <col min="17" max="17" width="4.140625" bestFit="1" customWidth="1"/>
    <col min="18" max="18" width="2.85546875" customWidth="1"/>
    <col min="19" max="19" width="2.5703125" customWidth="1"/>
    <col min="20" max="21" width="2.7109375" customWidth="1"/>
    <col min="22" max="22" width="3.7109375" customWidth="1"/>
    <col min="23" max="26" width="2.85546875" customWidth="1"/>
    <col min="27" max="27" width="3.5703125" customWidth="1"/>
    <col min="28" max="28" width="2.5703125" customWidth="1"/>
    <col min="29" max="30" width="2.7109375" customWidth="1"/>
    <col min="31" max="31" width="3.28515625" bestFit="1" customWidth="1"/>
    <col min="32" max="32" width="3.5703125" customWidth="1"/>
    <col min="33" max="34" width="2.5703125" customWidth="1"/>
    <col min="35" max="36" width="2.85546875" customWidth="1"/>
    <col min="37" max="37" width="3.28515625" customWidth="1"/>
    <col min="38" max="38" width="2.7109375" customWidth="1"/>
    <col min="39" max="39" width="2.5703125" customWidth="1"/>
    <col min="40" max="41" width="2.85546875" customWidth="1"/>
    <col min="42" max="42" width="4.28515625" customWidth="1"/>
    <col min="43" max="43" width="25" customWidth="1"/>
    <col min="44" max="44" width="15.7109375" bestFit="1" customWidth="1"/>
    <col min="45" max="45" width="9.42578125" customWidth="1"/>
  </cols>
  <sheetData>
    <row r="1" spans="1:49" ht="18" x14ac:dyDescent="0.25">
      <c r="A1" s="292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</row>
    <row r="2" spans="1:49" ht="15" x14ac:dyDescent="0.25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</row>
    <row r="3" spans="1:49" ht="14.25" x14ac:dyDescent="0.2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</row>
    <row r="4" spans="1:49" ht="13.5" thickBot="1" x14ac:dyDescent="0.25">
      <c r="A4" s="295" t="s">
        <v>171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</row>
    <row r="5" spans="1:49" ht="13.5" thickBot="1" x14ac:dyDescent="0.25">
      <c r="A5" s="265"/>
      <c r="B5" s="265" t="s">
        <v>3</v>
      </c>
      <c r="C5" s="296" t="s">
        <v>4</v>
      </c>
      <c r="D5" s="270" t="s">
        <v>5</v>
      </c>
      <c r="E5" s="299" t="s">
        <v>179</v>
      </c>
      <c r="F5" s="300"/>
      <c r="G5" s="295" t="s">
        <v>6</v>
      </c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301"/>
      <c r="AP5" s="302"/>
      <c r="AQ5" s="303" t="s">
        <v>7</v>
      </c>
    </row>
    <row r="6" spans="1:49" ht="13.5" thickBot="1" x14ac:dyDescent="0.25">
      <c r="A6" s="265"/>
      <c r="B6" s="265"/>
      <c r="C6" s="296"/>
      <c r="D6" s="297"/>
      <c r="E6" s="305" t="s">
        <v>8</v>
      </c>
      <c r="F6" s="264" t="s">
        <v>9</v>
      </c>
      <c r="G6" s="266" t="s">
        <v>10</v>
      </c>
      <c r="H6" s="267"/>
      <c r="I6" s="267"/>
      <c r="J6" s="267"/>
      <c r="K6" s="268"/>
      <c r="L6" s="266" t="s">
        <v>11</v>
      </c>
      <c r="M6" s="267"/>
      <c r="N6" s="267" t="s">
        <v>11</v>
      </c>
      <c r="O6" s="267"/>
      <c r="P6" s="268"/>
      <c r="Q6" s="266" t="s">
        <v>12</v>
      </c>
      <c r="R6" s="267"/>
      <c r="S6" s="267" t="s">
        <v>12</v>
      </c>
      <c r="T6" s="267"/>
      <c r="U6" s="268"/>
      <c r="V6" s="266" t="s">
        <v>13</v>
      </c>
      <c r="W6" s="267"/>
      <c r="X6" s="267"/>
      <c r="Y6" s="267"/>
      <c r="Z6" s="268"/>
      <c r="AA6" s="266" t="s">
        <v>14</v>
      </c>
      <c r="AB6" s="267"/>
      <c r="AC6" s="267"/>
      <c r="AD6" s="267"/>
      <c r="AE6" s="268"/>
      <c r="AF6" s="266" t="s">
        <v>15</v>
      </c>
      <c r="AG6" s="267"/>
      <c r="AH6" s="267"/>
      <c r="AI6" s="267"/>
      <c r="AJ6" s="268"/>
      <c r="AK6" s="266" t="s">
        <v>16</v>
      </c>
      <c r="AL6" s="267"/>
      <c r="AM6" s="267"/>
      <c r="AN6" s="267"/>
      <c r="AO6" s="268"/>
      <c r="AP6" s="302"/>
      <c r="AQ6" s="304"/>
    </row>
    <row r="7" spans="1:49" ht="13.5" thickBot="1" x14ac:dyDescent="0.25">
      <c r="A7" s="265"/>
      <c r="B7" s="265"/>
      <c r="C7" s="296"/>
      <c r="D7" s="298"/>
      <c r="E7" s="306"/>
      <c r="F7" s="264"/>
      <c r="G7" s="161" t="s">
        <v>17</v>
      </c>
      <c r="H7" s="162" t="s">
        <v>18</v>
      </c>
      <c r="I7" s="25" t="s">
        <v>19</v>
      </c>
      <c r="J7" s="25" t="s">
        <v>20</v>
      </c>
      <c r="K7" s="1" t="s">
        <v>21</v>
      </c>
      <c r="L7" s="162" t="s">
        <v>17</v>
      </c>
      <c r="M7" s="162" t="s">
        <v>18</v>
      </c>
      <c r="N7" s="25" t="s">
        <v>19</v>
      </c>
      <c r="O7" s="25" t="s">
        <v>20</v>
      </c>
      <c r="P7" s="163" t="s">
        <v>21</v>
      </c>
      <c r="Q7" s="161" t="s">
        <v>17</v>
      </c>
      <c r="R7" s="162" t="s">
        <v>18</v>
      </c>
      <c r="S7" s="25" t="s">
        <v>19</v>
      </c>
      <c r="T7" s="25" t="s">
        <v>20</v>
      </c>
      <c r="U7" s="1" t="s">
        <v>21</v>
      </c>
      <c r="V7" s="162" t="s">
        <v>17</v>
      </c>
      <c r="W7" s="162" t="s">
        <v>18</v>
      </c>
      <c r="X7" s="25" t="s">
        <v>19</v>
      </c>
      <c r="Y7" s="25" t="s">
        <v>20</v>
      </c>
      <c r="Z7" s="163" t="s">
        <v>21</v>
      </c>
      <c r="AA7" s="161" t="s">
        <v>17</v>
      </c>
      <c r="AB7" s="162" t="s">
        <v>18</v>
      </c>
      <c r="AC7" s="25" t="s">
        <v>19</v>
      </c>
      <c r="AD7" s="25" t="s">
        <v>20</v>
      </c>
      <c r="AE7" s="1" t="s">
        <v>21</v>
      </c>
      <c r="AF7" s="162" t="s">
        <v>17</v>
      </c>
      <c r="AG7" s="162" t="s">
        <v>18</v>
      </c>
      <c r="AH7" s="25" t="s">
        <v>19</v>
      </c>
      <c r="AI7" s="25" t="s">
        <v>20</v>
      </c>
      <c r="AJ7" s="163" t="s">
        <v>21</v>
      </c>
      <c r="AK7" s="161" t="s">
        <v>17</v>
      </c>
      <c r="AL7" s="162" t="s">
        <v>18</v>
      </c>
      <c r="AM7" s="25" t="s">
        <v>19</v>
      </c>
      <c r="AN7" s="25" t="s">
        <v>20</v>
      </c>
      <c r="AO7" s="1" t="s">
        <v>21</v>
      </c>
      <c r="AP7" s="302"/>
      <c r="AQ7" s="164" t="s">
        <v>3</v>
      </c>
    </row>
    <row r="8" spans="1:49" ht="13.5" customHeight="1" thickBot="1" x14ac:dyDescent="0.25">
      <c r="A8" s="228" t="s">
        <v>22</v>
      </c>
      <c r="B8" s="239" t="s">
        <v>23</v>
      </c>
      <c r="C8" s="229"/>
      <c r="D8" s="230"/>
      <c r="E8" s="231">
        <f>SUM(E9:E27)</f>
        <v>325</v>
      </c>
      <c r="F8" s="231">
        <f t="shared" ref="F8:AO8" si="0">SUM(F9:F27)</f>
        <v>80</v>
      </c>
      <c r="G8" s="232">
        <f t="shared" si="0"/>
        <v>70</v>
      </c>
      <c r="H8" s="233">
        <f t="shared" si="0"/>
        <v>0</v>
      </c>
      <c r="I8" s="233">
        <f t="shared" si="0"/>
        <v>10</v>
      </c>
      <c r="J8" s="233">
        <f t="shared" si="0"/>
        <v>0</v>
      </c>
      <c r="K8" s="234">
        <f t="shared" si="0"/>
        <v>20</v>
      </c>
      <c r="L8" s="233">
        <f t="shared" si="0"/>
        <v>95</v>
      </c>
      <c r="M8" s="233">
        <f t="shared" si="0"/>
        <v>0</v>
      </c>
      <c r="N8" s="233">
        <f t="shared" si="0"/>
        <v>0</v>
      </c>
      <c r="O8" s="233">
        <f t="shared" si="0"/>
        <v>0</v>
      </c>
      <c r="P8" s="233">
        <f t="shared" si="0"/>
        <v>23</v>
      </c>
      <c r="Q8" s="232">
        <f t="shared" si="0"/>
        <v>90</v>
      </c>
      <c r="R8" s="233">
        <f t="shared" si="0"/>
        <v>0</v>
      </c>
      <c r="S8" s="233">
        <f t="shared" si="0"/>
        <v>0</v>
      </c>
      <c r="T8" s="233">
        <f t="shared" si="0"/>
        <v>0</v>
      </c>
      <c r="U8" s="234">
        <f>SUM(U9:U27)</f>
        <v>21</v>
      </c>
      <c r="V8" s="233">
        <f>SUM(V9:V27)</f>
        <v>60</v>
      </c>
      <c r="W8" s="233">
        <f t="shared" si="0"/>
        <v>0</v>
      </c>
      <c r="X8" s="233">
        <f t="shared" si="0"/>
        <v>0</v>
      </c>
      <c r="Y8" s="233">
        <f t="shared" si="0"/>
        <v>0</v>
      </c>
      <c r="Z8" s="233">
        <f t="shared" si="0"/>
        <v>16</v>
      </c>
      <c r="AA8" s="232">
        <f t="shared" si="0"/>
        <v>0</v>
      </c>
      <c r="AB8" s="233">
        <f>SUM(AB9:AB27)</f>
        <v>0</v>
      </c>
      <c r="AC8" s="233">
        <f t="shared" si="0"/>
        <v>0</v>
      </c>
      <c r="AD8" s="233">
        <f t="shared" si="0"/>
        <v>0</v>
      </c>
      <c r="AE8" s="234">
        <f t="shared" si="0"/>
        <v>0</v>
      </c>
      <c r="AF8" s="233">
        <f t="shared" si="0"/>
        <v>0</v>
      </c>
      <c r="AG8" s="233">
        <f t="shared" si="0"/>
        <v>0</v>
      </c>
      <c r="AH8" s="233">
        <f t="shared" si="0"/>
        <v>0</v>
      </c>
      <c r="AI8" s="233">
        <f t="shared" si="0"/>
        <v>0</v>
      </c>
      <c r="AJ8" s="233">
        <f t="shared" si="0"/>
        <v>0</v>
      </c>
      <c r="AK8" s="232">
        <f t="shared" si="0"/>
        <v>0</v>
      </c>
      <c r="AL8" s="233">
        <f t="shared" si="0"/>
        <v>0</v>
      </c>
      <c r="AM8" s="233">
        <f t="shared" si="0"/>
        <v>0</v>
      </c>
      <c r="AN8" s="233">
        <f t="shared" si="0"/>
        <v>0</v>
      </c>
      <c r="AO8" s="234">
        <f t="shared" si="0"/>
        <v>0</v>
      </c>
      <c r="AP8" s="235"/>
      <c r="AQ8" s="228"/>
    </row>
    <row r="9" spans="1:49" ht="12.75" customHeight="1" x14ac:dyDescent="0.2">
      <c r="A9" s="169" t="s">
        <v>10</v>
      </c>
      <c r="B9" s="248" t="s">
        <v>241</v>
      </c>
      <c r="C9" s="251" t="s">
        <v>24</v>
      </c>
      <c r="D9" s="4"/>
      <c r="E9" s="170">
        <f>G9+H9+I9+L9+M9+N9+Q9+R9+S9+V9+W9+X9+AA9+AB9+AC9+AF9+AG9+AH9+AK9+AL9+AM9</f>
        <v>25</v>
      </c>
      <c r="F9" s="59">
        <f>K9+P9+U9+Z9+AE9+AJ9+AO9</f>
        <v>6</v>
      </c>
      <c r="G9" s="5">
        <v>25</v>
      </c>
      <c r="H9" s="6">
        <v>0</v>
      </c>
      <c r="I9" s="6">
        <v>0</v>
      </c>
      <c r="J9" s="6" t="s">
        <v>27</v>
      </c>
      <c r="K9" s="7">
        <v>6</v>
      </c>
      <c r="L9" s="6"/>
      <c r="M9" s="6"/>
      <c r="N9" s="6"/>
      <c r="O9" s="6"/>
      <c r="P9" s="8"/>
      <c r="Q9" s="5"/>
      <c r="R9" s="6"/>
      <c r="S9" s="6"/>
      <c r="T9" s="6"/>
      <c r="U9" s="7"/>
      <c r="V9" s="9"/>
      <c r="W9" s="9"/>
      <c r="X9" s="9"/>
      <c r="Y9" s="9"/>
      <c r="Z9" s="171"/>
      <c r="AA9" s="172"/>
      <c r="AB9" s="9"/>
      <c r="AC9" s="9"/>
      <c r="AD9" s="9"/>
      <c r="AE9" s="49"/>
      <c r="AF9" s="9"/>
      <c r="AG9" s="9"/>
      <c r="AH9" s="9"/>
      <c r="AI9" s="9"/>
      <c r="AJ9" s="171"/>
      <c r="AK9" s="172"/>
      <c r="AL9" s="9"/>
      <c r="AM9" s="9"/>
      <c r="AN9" s="9"/>
      <c r="AO9" s="49"/>
      <c r="AP9" s="173"/>
      <c r="AQ9" s="169"/>
    </row>
    <row r="10" spans="1:49" ht="12.75" customHeight="1" x14ac:dyDescent="0.2">
      <c r="A10" s="169" t="s">
        <v>11</v>
      </c>
      <c r="B10" s="249" t="s">
        <v>243</v>
      </c>
      <c r="C10" s="252" t="s">
        <v>26</v>
      </c>
      <c r="D10" s="10"/>
      <c r="E10" s="174">
        <f>G10+H10+I10+L10+M10+N10+Q10+R10+S10+V10+W10+X10+AA10+AB10+AC10+AF10+AG10+AH10+AK10+AL10+AM10</f>
        <v>25</v>
      </c>
      <c r="F10" s="174">
        <f>K10+P10+U10+Z10+AE10+AJ10+AO10</f>
        <v>6</v>
      </c>
      <c r="G10" s="5"/>
      <c r="H10" s="6"/>
      <c r="I10" s="6"/>
      <c r="J10" s="6"/>
      <c r="K10" s="7"/>
      <c r="L10" s="6">
        <v>25</v>
      </c>
      <c r="M10" s="6">
        <v>0</v>
      </c>
      <c r="N10" s="6">
        <v>0</v>
      </c>
      <c r="O10" s="6" t="s">
        <v>27</v>
      </c>
      <c r="P10" s="8">
        <v>6</v>
      </c>
      <c r="Q10" s="5"/>
      <c r="R10" s="6"/>
      <c r="S10" s="6"/>
      <c r="T10" s="6"/>
      <c r="U10" s="7"/>
      <c r="V10" s="9"/>
      <c r="W10" s="9"/>
      <c r="X10" s="9"/>
      <c r="Y10" s="9"/>
      <c r="Z10" s="171"/>
      <c r="AA10" s="172"/>
      <c r="AB10" s="9"/>
      <c r="AC10" s="9"/>
      <c r="AD10" s="9"/>
      <c r="AE10" s="49"/>
      <c r="AF10" s="9"/>
      <c r="AG10" s="9"/>
      <c r="AH10" s="9"/>
      <c r="AI10" s="9"/>
      <c r="AJ10" s="171"/>
      <c r="AK10" s="172"/>
      <c r="AL10" s="9"/>
      <c r="AM10" s="9"/>
      <c r="AN10" s="9"/>
      <c r="AO10" s="49"/>
      <c r="AP10" s="46" t="s">
        <v>10</v>
      </c>
      <c r="AQ10" s="16" t="s">
        <v>24</v>
      </c>
    </row>
    <row r="11" spans="1:49" ht="12.75" customHeight="1" thickBot="1" x14ac:dyDescent="0.25">
      <c r="A11" s="169" t="s">
        <v>12</v>
      </c>
      <c r="B11" s="155" t="s">
        <v>180</v>
      </c>
      <c r="C11" s="252" t="s">
        <v>28</v>
      </c>
      <c r="D11" s="10"/>
      <c r="E11" s="174">
        <f t="shared" ref="E11:E27" si="1">G11+H11+I11+L11+M11+N11+Q11+R11+S11+V11+W11+X11+AA11+AB11+AC11+AF11+AG11+AH11+AK11+AL11+AM11</f>
        <v>15</v>
      </c>
      <c r="F11" s="170">
        <f t="shared" ref="F11:F25" si="2">K11+P11+U11+Z11+AE11+AJ11+AO11</f>
        <v>3</v>
      </c>
      <c r="G11" s="5"/>
      <c r="H11" s="6"/>
      <c r="I11" s="6"/>
      <c r="J11" s="6"/>
      <c r="K11" s="7"/>
      <c r="L11" s="6">
        <v>15</v>
      </c>
      <c r="M11" s="6">
        <v>0</v>
      </c>
      <c r="N11" s="6">
        <v>0</v>
      </c>
      <c r="O11" s="6" t="s">
        <v>25</v>
      </c>
      <c r="P11" s="8">
        <v>3</v>
      </c>
      <c r="Q11" s="5"/>
      <c r="R11" s="6"/>
      <c r="S11" s="6"/>
      <c r="T11" s="6"/>
      <c r="U11" s="7"/>
      <c r="V11" s="9"/>
      <c r="W11" s="9"/>
      <c r="X11" s="9"/>
      <c r="Y11" s="9"/>
      <c r="Z11" s="171"/>
      <c r="AA11" s="172"/>
      <c r="AB11" s="9"/>
      <c r="AC11" s="9"/>
      <c r="AD11" s="9"/>
      <c r="AE11" s="49"/>
      <c r="AF11" s="9"/>
      <c r="AG11" s="9"/>
      <c r="AH11" s="9"/>
      <c r="AI11" s="9"/>
      <c r="AJ11" s="171"/>
      <c r="AK11" s="172"/>
      <c r="AL11" s="9"/>
      <c r="AM11" s="9"/>
      <c r="AN11" s="9"/>
      <c r="AO11" s="49"/>
      <c r="AP11" s="46"/>
      <c r="AQ11" s="16"/>
    </row>
    <row r="12" spans="1:49" ht="12.75" customHeight="1" thickBot="1" x14ac:dyDescent="0.25">
      <c r="A12" s="169" t="s">
        <v>13</v>
      </c>
      <c r="B12" s="155" t="s">
        <v>181</v>
      </c>
      <c r="C12" s="252" t="s">
        <v>29</v>
      </c>
      <c r="D12" s="10"/>
      <c r="E12" s="174">
        <f t="shared" si="1"/>
        <v>15</v>
      </c>
      <c r="F12" s="174">
        <f t="shared" si="2"/>
        <v>3</v>
      </c>
      <c r="G12" s="11"/>
      <c r="H12" s="12"/>
      <c r="I12" s="12"/>
      <c r="J12" s="12"/>
      <c r="K12" s="13"/>
      <c r="L12" s="12"/>
      <c r="M12" s="12"/>
      <c r="N12" s="12"/>
      <c r="O12" s="12"/>
      <c r="P12" s="14"/>
      <c r="Q12" s="11">
        <v>15</v>
      </c>
      <c r="R12" s="12">
        <v>0</v>
      </c>
      <c r="S12" s="12">
        <v>0</v>
      </c>
      <c r="T12" s="12" t="s">
        <v>25</v>
      </c>
      <c r="U12" s="13">
        <v>3</v>
      </c>
      <c r="V12" s="15"/>
      <c r="W12" s="15"/>
      <c r="X12" s="15"/>
      <c r="Y12" s="15"/>
      <c r="Z12" s="175"/>
      <c r="AA12" s="21"/>
      <c r="AB12" s="15"/>
      <c r="AC12" s="15"/>
      <c r="AD12" s="15"/>
      <c r="AE12" s="22"/>
      <c r="AF12" s="15"/>
      <c r="AG12" s="15"/>
      <c r="AH12" s="15"/>
      <c r="AI12" s="15"/>
      <c r="AJ12" s="175"/>
      <c r="AK12" s="21"/>
      <c r="AL12" s="15"/>
      <c r="AM12" s="15"/>
      <c r="AN12" s="15"/>
      <c r="AO12" s="22"/>
      <c r="AP12" s="46" t="s">
        <v>12</v>
      </c>
      <c r="AQ12" s="16" t="s">
        <v>30</v>
      </c>
      <c r="AW12" s="17"/>
    </row>
    <row r="13" spans="1:49" ht="12.75" customHeight="1" x14ac:dyDescent="0.2">
      <c r="A13" s="169" t="s">
        <v>14</v>
      </c>
      <c r="B13" s="154" t="s">
        <v>240</v>
      </c>
      <c r="C13" s="252" t="s">
        <v>31</v>
      </c>
      <c r="D13" s="20"/>
      <c r="E13" s="174">
        <f t="shared" si="1"/>
        <v>20</v>
      </c>
      <c r="F13" s="174">
        <f t="shared" si="2"/>
        <v>5</v>
      </c>
      <c r="G13" s="11">
        <v>10</v>
      </c>
      <c r="H13" s="12">
        <v>0</v>
      </c>
      <c r="I13" s="12">
        <v>10</v>
      </c>
      <c r="J13" s="12" t="s">
        <v>25</v>
      </c>
      <c r="K13" s="13">
        <v>5</v>
      </c>
      <c r="L13" s="12"/>
      <c r="M13" s="12"/>
      <c r="N13" s="12"/>
      <c r="O13" s="12"/>
      <c r="P13" s="14"/>
      <c r="Q13" s="21"/>
      <c r="R13" s="15"/>
      <c r="S13" s="15"/>
      <c r="T13" s="15"/>
      <c r="U13" s="22"/>
      <c r="V13" s="15"/>
      <c r="W13" s="15"/>
      <c r="X13" s="15"/>
      <c r="Y13" s="15"/>
      <c r="Z13" s="175"/>
      <c r="AA13" s="21"/>
      <c r="AB13" s="15"/>
      <c r="AC13" s="15"/>
      <c r="AD13" s="15"/>
      <c r="AE13" s="22"/>
      <c r="AF13" s="15"/>
      <c r="AG13" s="15"/>
      <c r="AH13" s="15"/>
      <c r="AI13" s="15"/>
      <c r="AJ13" s="175"/>
      <c r="AK13" s="21"/>
      <c r="AL13" s="15"/>
      <c r="AM13" s="15"/>
      <c r="AN13" s="15"/>
      <c r="AO13" s="22"/>
      <c r="AP13" s="46"/>
      <c r="AQ13" s="16"/>
    </row>
    <row r="14" spans="1:49" ht="12.75" customHeight="1" x14ac:dyDescent="0.2">
      <c r="A14" s="169" t="s">
        <v>15</v>
      </c>
      <c r="B14" s="155" t="s">
        <v>182</v>
      </c>
      <c r="C14" s="252" t="s">
        <v>32</v>
      </c>
      <c r="D14" s="10"/>
      <c r="E14" s="174">
        <f t="shared" si="1"/>
        <v>20</v>
      </c>
      <c r="F14" s="174">
        <f t="shared" si="2"/>
        <v>5</v>
      </c>
      <c r="G14" s="5">
        <v>20</v>
      </c>
      <c r="H14" s="6">
        <v>0</v>
      </c>
      <c r="I14" s="6">
        <v>0</v>
      </c>
      <c r="J14" s="6" t="s">
        <v>27</v>
      </c>
      <c r="K14" s="7">
        <v>5</v>
      </c>
      <c r="L14" s="6"/>
      <c r="M14" s="6"/>
      <c r="N14" s="6"/>
      <c r="O14" s="6"/>
      <c r="P14" s="8"/>
      <c r="Q14" s="5"/>
      <c r="R14" s="6"/>
      <c r="S14" s="6"/>
      <c r="T14" s="6"/>
      <c r="U14" s="7"/>
      <c r="V14" s="6"/>
      <c r="W14" s="6"/>
      <c r="X14" s="6"/>
      <c r="Y14" s="6"/>
      <c r="Z14" s="8"/>
      <c r="AA14" s="172"/>
      <c r="AB14" s="9"/>
      <c r="AC14" s="9"/>
      <c r="AD14" s="9"/>
      <c r="AE14" s="49"/>
      <c r="AF14" s="9"/>
      <c r="AG14" s="9"/>
      <c r="AH14" s="9"/>
      <c r="AI14" s="9"/>
      <c r="AJ14" s="171"/>
      <c r="AK14" s="172"/>
      <c r="AL14" s="9"/>
      <c r="AM14" s="9"/>
      <c r="AN14" s="9"/>
      <c r="AO14" s="49"/>
      <c r="AP14" s="173"/>
      <c r="AQ14" s="16"/>
      <c r="AS14" s="23"/>
    </row>
    <row r="15" spans="1:49" ht="12.75" customHeight="1" x14ac:dyDescent="0.2">
      <c r="A15" s="169" t="s">
        <v>16</v>
      </c>
      <c r="B15" s="155" t="s">
        <v>183</v>
      </c>
      <c r="C15" s="252" t="s">
        <v>33</v>
      </c>
      <c r="D15" s="10"/>
      <c r="E15" s="174">
        <f t="shared" si="1"/>
        <v>20</v>
      </c>
      <c r="F15" s="174">
        <f t="shared" si="2"/>
        <v>5</v>
      </c>
      <c r="G15" s="5"/>
      <c r="H15" s="6"/>
      <c r="I15" s="6"/>
      <c r="J15" s="6"/>
      <c r="K15" s="7"/>
      <c r="L15" s="6">
        <v>20</v>
      </c>
      <c r="M15" s="6">
        <v>0</v>
      </c>
      <c r="N15" s="6">
        <v>0</v>
      </c>
      <c r="O15" s="6" t="s">
        <v>27</v>
      </c>
      <c r="P15" s="8">
        <v>5</v>
      </c>
      <c r="Q15" s="5"/>
      <c r="R15" s="6"/>
      <c r="S15" s="6"/>
      <c r="T15" s="6"/>
      <c r="U15" s="7"/>
      <c r="V15" s="6"/>
      <c r="W15" s="6"/>
      <c r="X15" s="6"/>
      <c r="Y15" s="6"/>
      <c r="Z15" s="8"/>
      <c r="AA15" s="172"/>
      <c r="AB15" s="9"/>
      <c r="AC15" s="9"/>
      <c r="AD15" s="9"/>
      <c r="AE15" s="49"/>
      <c r="AF15" s="9"/>
      <c r="AG15" s="9"/>
      <c r="AH15" s="9"/>
      <c r="AI15" s="9"/>
      <c r="AJ15" s="171"/>
      <c r="AK15" s="172"/>
      <c r="AL15" s="9"/>
      <c r="AM15" s="9"/>
      <c r="AN15" s="9"/>
      <c r="AO15" s="49"/>
      <c r="AP15" s="46" t="s">
        <v>15</v>
      </c>
      <c r="AQ15" s="16" t="s">
        <v>32</v>
      </c>
    </row>
    <row r="16" spans="1:49" ht="12.75" customHeight="1" x14ac:dyDescent="0.2">
      <c r="A16" s="169" t="s">
        <v>34</v>
      </c>
      <c r="B16" s="155" t="s">
        <v>184</v>
      </c>
      <c r="C16" s="252" t="s">
        <v>35</v>
      </c>
      <c r="D16" s="10"/>
      <c r="E16" s="174">
        <f t="shared" si="1"/>
        <v>10</v>
      </c>
      <c r="F16" s="174">
        <f t="shared" si="2"/>
        <v>3</v>
      </c>
      <c r="G16" s="5"/>
      <c r="H16" s="6"/>
      <c r="I16" s="6"/>
      <c r="J16" s="6"/>
      <c r="K16" s="7"/>
      <c r="L16" s="6"/>
      <c r="M16" s="6"/>
      <c r="N16" s="6"/>
      <c r="O16" s="6"/>
      <c r="P16" s="8"/>
      <c r="Q16" s="5"/>
      <c r="R16" s="6"/>
      <c r="S16" s="6"/>
      <c r="T16" s="6"/>
      <c r="U16" s="7"/>
      <c r="V16" s="6">
        <v>10</v>
      </c>
      <c r="W16" s="6">
        <v>0</v>
      </c>
      <c r="X16" s="6">
        <v>0</v>
      </c>
      <c r="Y16" s="6" t="s">
        <v>27</v>
      </c>
      <c r="Z16" s="8">
        <v>3</v>
      </c>
      <c r="AA16" s="172"/>
      <c r="AB16" s="9"/>
      <c r="AC16" s="9"/>
      <c r="AD16" s="9"/>
      <c r="AE16" s="49"/>
      <c r="AF16" s="9"/>
      <c r="AG16" s="9"/>
      <c r="AH16" s="9"/>
      <c r="AI16" s="9"/>
      <c r="AJ16" s="171"/>
      <c r="AK16" s="172"/>
      <c r="AL16" s="9"/>
      <c r="AM16" s="9"/>
      <c r="AN16" s="9"/>
      <c r="AO16" s="49"/>
      <c r="AP16" s="46"/>
      <c r="AQ16" s="225"/>
    </row>
    <row r="17" spans="1:45" ht="12.75" customHeight="1" x14ac:dyDescent="0.2">
      <c r="A17" s="169" t="s">
        <v>36</v>
      </c>
      <c r="B17" s="155" t="s">
        <v>185</v>
      </c>
      <c r="C17" s="252" t="s">
        <v>37</v>
      </c>
      <c r="D17" s="10"/>
      <c r="E17" s="174">
        <f t="shared" si="1"/>
        <v>15</v>
      </c>
      <c r="F17" s="174">
        <f t="shared" si="2"/>
        <v>4</v>
      </c>
      <c r="G17" s="5"/>
      <c r="H17" s="6"/>
      <c r="I17" s="6"/>
      <c r="J17" s="6"/>
      <c r="K17" s="7"/>
      <c r="L17" s="6"/>
      <c r="M17" s="6"/>
      <c r="N17" s="6"/>
      <c r="O17" s="6"/>
      <c r="P17" s="8"/>
      <c r="Q17" s="5">
        <v>15</v>
      </c>
      <c r="R17" s="6">
        <v>0</v>
      </c>
      <c r="S17" s="6">
        <v>0</v>
      </c>
      <c r="T17" s="6" t="s">
        <v>25</v>
      </c>
      <c r="U17" s="7">
        <v>4</v>
      </c>
      <c r="V17" s="6"/>
      <c r="W17" s="6"/>
      <c r="X17" s="6"/>
      <c r="Y17" s="6"/>
      <c r="Z17" s="8"/>
      <c r="AA17" s="172"/>
      <c r="AB17" s="9"/>
      <c r="AC17" s="9"/>
      <c r="AD17" s="9"/>
      <c r="AE17" s="49"/>
      <c r="AF17" s="9"/>
      <c r="AG17" s="9"/>
      <c r="AH17" s="9"/>
      <c r="AI17" s="9"/>
      <c r="AJ17" s="171"/>
      <c r="AK17" s="172"/>
      <c r="AL17" s="9"/>
      <c r="AM17" s="9"/>
      <c r="AN17" s="9"/>
      <c r="AO17" s="49"/>
      <c r="AP17" s="46"/>
      <c r="AQ17" s="16"/>
    </row>
    <row r="18" spans="1:45" ht="12.75" customHeight="1" x14ac:dyDescent="0.2">
      <c r="A18" s="169" t="s">
        <v>38</v>
      </c>
      <c r="B18" s="250" t="s">
        <v>186</v>
      </c>
      <c r="C18" s="253" t="s">
        <v>39</v>
      </c>
      <c r="D18" s="20"/>
      <c r="E18" s="174">
        <f t="shared" si="1"/>
        <v>10</v>
      </c>
      <c r="F18" s="174">
        <f t="shared" si="2"/>
        <v>3</v>
      </c>
      <c r="G18" s="27"/>
      <c r="H18" s="25"/>
      <c r="I18" s="25"/>
      <c r="J18" s="25"/>
      <c r="K18" s="28"/>
      <c r="L18" s="25"/>
      <c r="M18" s="25"/>
      <c r="N18" s="25"/>
      <c r="O18" s="25"/>
      <c r="P18" s="26"/>
      <c r="Q18" s="27"/>
      <c r="R18" s="25"/>
      <c r="S18" s="25"/>
      <c r="T18" s="25"/>
      <c r="U18" s="28"/>
      <c r="V18" s="25">
        <v>10</v>
      </c>
      <c r="W18" s="25">
        <v>0</v>
      </c>
      <c r="X18" s="25">
        <v>0</v>
      </c>
      <c r="Y18" s="25" t="s">
        <v>25</v>
      </c>
      <c r="Z18" s="26">
        <v>3</v>
      </c>
      <c r="AA18" s="27"/>
      <c r="AB18" s="25"/>
      <c r="AC18" s="25"/>
      <c r="AD18" s="25"/>
      <c r="AE18" s="28"/>
      <c r="AF18" s="176"/>
      <c r="AG18" s="176"/>
      <c r="AH18" s="176"/>
      <c r="AI18" s="176"/>
      <c r="AJ18" s="177"/>
      <c r="AK18" s="178"/>
      <c r="AL18" s="176"/>
      <c r="AM18" s="176"/>
      <c r="AN18" s="176"/>
      <c r="AO18" s="179"/>
      <c r="AP18" s="46"/>
      <c r="AQ18" s="16"/>
    </row>
    <row r="19" spans="1:45" ht="12.75" customHeight="1" x14ac:dyDescent="0.2">
      <c r="A19" s="169" t="s">
        <v>40</v>
      </c>
      <c r="B19" s="155" t="s">
        <v>187</v>
      </c>
      <c r="C19" s="254" t="s">
        <v>41</v>
      </c>
      <c r="D19" s="20" t="s">
        <v>237</v>
      </c>
      <c r="E19" s="174">
        <f t="shared" si="1"/>
        <v>20</v>
      </c>
      <c r="F19" s="174">
        <f t="shared" si="2"/>
        <v>5</v>
      </c>
      <c r="G19" s="11"/>
      <c r="H19" s="12"/>
      <c r="I19" s="12"/>
      <c r="J19" s="12"/>
      <c r="K19" s="13"/>
      <c r="L19" s="12">
        <v>20</v>
      </c>
      <c r="M19" s="12">
        <v>0</v>
      </c>
      <c r="N19" s="12">
        <v>0</v>
      </c>
      <c r="O19" s="12" t="s">
        <v>27</v>
      </c>
      <c r="P19" s="14">
        <v>5</v>
      </c>
      <c r="Q19" s="11"/>
      <c r="R19" s="12"/>
      <c r="S19" s="12"/>
      <c r="T19" s="12"/>
      <c r="U19" s="13"/>
      <c r="V19" s="12"/>
      <c r="W19" s="12"/>
      <c r="X19" s="12"/>
      <c r="Y19" s="12"/>
      <c r="Z19" s="14"/>
      <c r="AA19" s="21"/>
      <c r="AB19" s="15"/>
      <c r="AC19" s="15"/>
      <c r="AD19" s="15"/>
      <c r="AE19" s="22"/>
      <c r="AF19" s="15"/>
      <c r="AG19" s="15"/>
      <c r="AH19" s="15"/>
      <c r="AI19" s="15"/>
      <c r="AJ19" s="175"/>
      <c r="AK19" s="21"/>
      <c r="AL19" s="15"/>
      <c r="AM19" s="15"/>
      <c r="AN19" s="15"/>
      <c r="AO19" s="22"/>
      <c r="AP19" s="46"/>
      <c r="AQ19" s="226"/>
      <c r="AR19" s="152"/>
      <c r="AS19" s="152"/>
    </row>
    <row r="20" spans="1:45" ht="12.75" customHeight="1" x14ac:dyDescent="0.2">
      <c r="A20" s="169" t="s">
        <v>42</v>
      </c>
      <c r="B20" s="250" t="s">
        <v>188</v>
      </c>
      <c r="C20" s="255" t="s">
        <v>43</v>
      </c>
      <c r="D20" s="10"/>
      <c r="E20" s="174">
        <f t="shared" si="1"/>
        <v>20</v>
      </c>
      <c r="F20" s="174">
        <f t="shared" si="2"/>
        <v>4</v>
      </c>
      <c r="G20" s="11"/>
      <c r="H20" s="12"/>
      <c r="I20" s="12"/>
      <c r="J20" s="12"/>
      <c r="K20" s="13"/>
      <c r="L20" s="12"/>
      <c r="M20" s="12"/>
      <c r="N20" s="12"/>
      <c r="O20" s="12"/>
      <c r="P20" s="14"/>
      <c r="Q20" s="11">
        <v>20</v>
      </c>
      <c r="R20" s="12">
        <v>0</v>
      </c>
      <c r="S20" s="12">
        <v>0</v>
      </c>
      <c r="T20" s="12" t="s">
        <v>27</v>
      </c>
      <c r="U20" s="13">
        <v>4</v>
      </c>
      <c r="V20" s="12"/>
      <c r="W20" s="12"/>
      <c r="X20" s="12"/>
      <c r="Y20" s="12"/>
      <c r="Z20" s="14"/>
      <c r="AA20" s="11"/>
      <c r="AB20" s="12"/>
      <c r="AC20" s="12"/>
      <c r="AD20" s="12"/>
      <c r="AE20" s="13"/>
      <c r="AF20" s="15"/>
      <c r="AG20" s="15"/>
      <c r="AH20" s="15"/>
      <c r="AI20" s="15"/>
      <c r="AJ20" s="175"/>
      <c r="AK20" s="21"/>
      <c r="AL20" s="15"/>
      <c r="AM20" s="15"/>
      <c r="AN20" s="15"/>
      <c r="AO20" s="22"/>
      <c r="AP20" s="46"/>
      <c r="AQ20" s="16"/>
    </row>
    <row r="21" spans="1:45" ht="12.75" customHeight="1" x14ac:dyDescent="0.2">
      <c r="A21" s="169" t="s">
        <v>44</v>
      </c>
      <c r="B21" s="156" t="s">
        <v>189</v>
      </c>
      <c r="C21" s="253" t="s">
        <v>45</v>
      </c>
      <c r="D21" s="4"/>
      <c r="E21" s="174">
        <f t="shared" si="1"/>
        <v>20</v>
      </c>
      <c r="F21" s="174">
        <f t="shared" si="2"/>
        <v>4</v>
      </c>
      <c r="G21" s="27"/>
      <c r="H21" s="25"/>
      <c r="I21" s="25"/>
      <c r="J21" s="25"/>
      <c r="K21" s="28"/>
      <c r="L21" s="25"/>
      <c r="M21" s="25"/>
      <c r="N21" s="25"/>
      <c r="O21" s="25"/>
      <c r="P21" s="26"/>
      <c r="Q21" s="27"/>
      <c r="R21" s="25"/>
      <c r="S21" s="25"/>
      <c r="T21" s="25"/>
      <c r="U21" s="28"/>
      <c r="V21" s="25">
        <v>20</v>
      </c>
      <c r="W21" s="25">
        <v>0</v>
      </c>
      <c r="X21" s="25">
        <v>0</v>
      </c>
      <c r="Y21" s="25" t="s">
        <v>27</v>
      </c>
      <c r="Z21" s="26">
        <v>4</v>
      </c>
      <c r="AA21" s="27"/>
      <c r="AB21" s="25"/>
      <c r="AC21" s="25"/>
      <c r="AD21" s="25"/>
      <c r="AE21" s="28"/>
      <c r="AF21" s="176"/>
      <c r="AG21" s="176"/>
      <c r="AH21" s="176"/>
      <c r="AI21" s="176"/>
      <c r="AJ21" s="177"/>
      <c r="AK21" s="178"/>
      <c r="AL21" s="176"/>
      <c r="AM21" s="176"/>
      <c r="AN21" s="176"/>
      <c r="AO21" s="54"/>
      <c r="AP21" s="46" t="s">
        <v>42</v>
      </c>
      <c r="AQ21" s="180" t="s">
        <v>43</v>
      </c>
    </row>
    <row r="22" spans="1:45" ht="12.75" customHeight="1" x14ac:dyDescent="0.2">
      <c r="A22" s="169" t="s">
        <v>46</v>
      </c>
      <c r="B22" s="250" t="s">
        <v>190</v>
      </c>
      <c r="C22" s="255" t="s">
        <v>47</v>
      </c>
      <c r="D22" s="20"/>
      <c r="E22" s="174">
        <f t="shared" si="1"/>
        <v>20</v>
      </c>
      <c r="F22" s="174">
        <f t="shared" si="2"/>
        <v>5</v>
      </c>
      <c r="G22" s="11"/>
      <c r="H22" s="12"/>
      <c r="I22" s="12"/>
      <c r="J22" s="12"/>
      <c r="K22" s="13"/>
      <c r="L22" s="12"/>
      <c r="M22" s="12"/>
      <c r="N22" s="12"/>
      <c r="O22" s="12"/>
      <c r="P22" s="14"/>
      <c r="Q22" s="11">
        <v>20</v>
      </c>
      <c r="R22" s="12">
        <v>0</v>
      </c>
      <c r="S22" s="12">
        <v>0</v>
      </c>
      <c r="T22" s="12" t="s">
        <v>27</v>
      </c>
      <c r="U22" s="13">
        <v>5</v>
      </c>
      <c r="V22" s="12"/>
      <c r="W22" s="12"/>
      <c r="X22" s="12"/>
      <c r="Y22" s="12"/>
      <c r="Z22" s="14"/>
      <c r="AA22" s="11"/>
      <c r="AB22" s="12"/>
      <c r="AC22" s="12"/>
      <c r="AD22" s="12"/>
      <c r="AE22" s="13"/>
      <c r="AF22" s="15"/>
      <c r="AG22" s="15"/>
      <c r="AH22" s="15"/>
      <c r="AI22" s="15"/>
      <c r="AJ22" s="175"/>
      <c r="AK22" s="21"/>
      <c r="AL22" s="15"/>
      <c r="AM22" s="15"/>
      <c r="AN22" s="15"/>
      <c r="AO22" s="22"/>
      <c r="AP22" s="46"/>
      <c r="AQ22" s="16"/>
    </row>
    <row r="23" spans="1:45" ht="12.75" customHeight="1" x14ac:dyDescent="0.2">
      <c r="A23" s="169" t="s">
        <v>48</v>
      </c>
      <c r="B23" s="156" t="s">
        <v>191</v>
      </c>
      <c r="C23" s="253" t="s">
        <v>49</v>
      </c>
      <c r="D23" s="4"/>
      <c r="E23" s="174">
        <f t="shared" si="1"/>
        <v>20</v>
      </c>
      <c r="F23" s="174">
        <f t="shared" si="2"/>
        <v>5</v>
      </c>
      <c r="G23" s="27"/>
      <c r="H23" s="25"/>
      <c r="I23" s="25"/>
      <c r="J23" s="25"/>
      <c r="K23" s="28"/>
      <c r="L23" s="25"/>
      <c r="M23" s="25"/>
      <c r="N23" s="25"/>
      <c r="O23" s="25"/>
      <c r="P23" s="26"/>
      <c r="Q23" s="27">
        <v>20</v>
      </c>
      <c r="R23" s="25">
        <v>0</v>
      </c>
      <c r="S23" s="25">
        <v>0</v>
      </c>
      <c r="T23" s="25" t="s">
        <v>27</v>
      </c>
      <c r="U23" s="28">
        <v>5</v>
      </c>
      <c r="V23" s="25"/>
      <c r="W23" s="25"/>
      <c r="X23" s="25"/>
      <c r="Y23" s="25"/>
      <c r="Z23" s="26"/>
      <c r="AA23" s="27"/>
      <c r="AB23" s="25"/>
      <c r="AC23" s="25"/>
      <c r="AD23" s="25"/>
      <c r="AE23" s="28"/>
      <c r="AF23" s="176"/>
      <c r="AG23" s="176"/>
      <c r="AH23" s="176"/>
      <c r="AI23" s="176"/>
      <c r="AJ23" s="177"/>
      <c r="AK23" s="178"/>
      <c r="AL23" s="176"/>
      <c r="AM23" s="176"/>
      <c r="AN23" s="176"/>
      <c r="AO23" s="54"/>
      <c r="AP23" s="181"/>
      <c r="AQ23" s="16"/>
    </row>
    <row r="24" spans="1:45" ht="12.75" customHeight="1" x14ac:dyDescent="0.2">
      <c r="A24" s="169" t="s">
        <v>50</v>
      </c>
      <c r="B24" s="250" t="s">
        <v>192</v>
      </c>
      <c r="C24" s="255" t="s">
        <v>51</v>
      </c>
      <c r="D24" s="20"/>
      <c r="E24" s="174">
        <f t="shared" si="1"/>
        <v>10</v>
      </c>
      <c r="F24" s="174">
        <f t="shared" si="2"/>
        <v>3</v>
      </c>
      <c r="G24" s="11"/>
      <c r="H24" s="12"/>
      <c r="I24" s="12"/>
      <c r="J24" s="12"/>
      <c r="K24" s="13"/>
      <c r="L24" s="12"/>
      <c r="M24" s="12"/>
      <c r="N24" s="12"/>
      <c r="O24" s="12"/>
      <c r="P24" s="14"/>
      <c r="Q24" s="11"/>
      <c r="R24" s="12"/>
      <c r="S24" s="12"/>
      <c r="T24" s="12"/>
      <c r="U24" s="13"/>
      <c r="V24" s="12">
        <v>10</v>
      </c>
      <c r="W24" s="12">
        <v>0</v>
      </c>
      <c r="X24" s="12">
        <v>0</v>
      </c>
      <c r="Y24" s="12" t="s">
        <v>27</v>
      </c>
      <c r="Z24" s="14">
        <v>3</v>
      </c>
      <c r="AA24" s="11"/>
      <c r="AB24" s="12"/>
      <c r="AC24" s="12"/>
      <c r="AD24" s="12"/>
      <c r="AE24" s="13"/>
      <c r="AF24" s="15"/>
      <c r="AG24" s="15"/>
      <c r="AH24" s="15"/>
      <c r="AI24" s="15"/>
      <c r="AJ24" s="175"/>
      <c r="AK24" s="21"/>
      <c r="AL24" s="15"/>
      <c r="AM24" s="15"/>
      <c r="AN24" s="15"/>
      <c r="AO24" s="22"/>
      <c r="AP24" s="46"/>
      <c r="AQ24" s="16"/>
    </row>
    <row r="25" spans="1:45" ht="12.75" customHeight="1" x14ac:dyDescent="0.2">
      <c r="A25" s="169" t="s">
        <v>52</v>
      </c>
      <c r="B25" s="155" t="s">
        <v>193</v>
      </c>
      <c r="C25" s="256" t="s">
        <v>53</v>
      </c>
      <c r="D25" s="10"/>
      <c r="E25" s="174">
        <f t="shared" si="1"/>
        <v>10</v>
      </c>
      <c r="F25" s="174">
        <f t="shared" si="2"/>
        <v>3</v>
      </c>
      <c r="G25" s="5"/>
      <c r="H25" s="6"/>
      <c r="I25" s="6"/>
      <c r="J25" s="6"/>
      <c r="K25" s="7"/>
      <c r="L25" s="6"/>
      <c r="M25" s="6"/>
      <c r="N25" s="6"/>
      <c r="O25" s="6"/>
      <c r="P25" s="8"/>
      <c r="Q25" s="5"/>
      <c r="R25" s="6"/>
      <c r="S25" s="6"/>
      <c r="T25" s="6"/>
      <c r="U25" s="7"/>
      <c r="V25" s="6">
        <v>10</v>
      </c>
      <c r="W25" s="6">
        <v>0</v>
      </c>
      <c r="X25" s="6">
        <v>0</v>
      </c>
      <c r="Y25" s="6" t="s">
        <v>25</v>
      </c>
      <c r="Z25" s="8">
        <v>3</v>
      </c>
      <c r="AA25" s="5"/>
      <c r="AB25" s="6"/>
      <c r="AC25" s="6"/>
      <c r="AD25" s="6"/>
      <c r="AE25" s="7"/>
      <c r="AF25" s="9"/>
      <c r="AG25" s="9"/>
      <c r="AH25" s="9"/>
      <c r="AI25" s="9"/>
      <c r="AJ25" s="171"/>
      <c r="AK25" s="172"/>
      <c r="AL25" s="9"/>
      <c r="AM25" s="9"/>
      <c r="AN25" s="9"/>
      <c r="AO25" s="49"/>
      <c r="AP25" s="173"/>
      <c r="AQ25" s="16"/>
    </row>
    <row r="26" spans="1:45" ht="12.75" customHeight="1" x14ac:dyDescent="0.2">
      <c r="A26" s="169" t="s">
        <v>54</v>
      </c>
      <c r="B26" s="262" t="s">
        <v>244</v>
      </c>
      <c r="C26" s="257" t="s">
        <v>55</v>
      </c>
      <c r="D26" s="34"/>
      <c r="E26" s="174">
        <f t="shared" si="1"/>
        <v>15</v>
      </c>
      <c r="F26" s="60">
        <f t="shared" ref="F26:F27" si="3">K26+P26+U26+Z26+AE26+AJ26+AO26</f>
        <v>4</v>
      </c>
      <c r="G26" s="5">
        <v>15</v>
      </c>
      <c r="H26" s="6">
        <v>0</v>
      </c>
      <c r="I26" s="6">
        <v>0</v>
      </c>
      <c r="J26" s="6" t="s">
        <v>25</v>
      </c>
      <c r="K26" s="7">
        <v>4</v>
      </c>
      <c r="L26" s="6"/>
      <c r="M26" s="6"/>
      <c r="N26" s="6"/>
      <c r="O26" s="6"/>
      <c r="P26" s="8"/>
      <c r="Q26" s="5"/>
      <c r="R26" s="6"/>
      <c r="S26" s="6"/>
      <c r="T26" s="6"/>
      <c r="U26" s="7"/>
      <c r="V26" s="6"/>
      <c r="W26" s="6"/>
      <c r="X26" s="6"/>
      <c r="Y26" s="6"/>
      <c r="Z26" s="8"/>
      <c r="AA26" s="172"/>
      <c r="AB26" s="9"/>
      <c r="AC26" s="9"/>
      <c r="AD26" s="9"/>
      <c r="AE26" s="49"/>
      <c r="AF26" s="9"/>
      <c r="AG26" s="9"/>
      <c r="AH26" s="9"/>
      <c r="AI26" s="9"/>
      <c r="AJ26" s="171"/>
      <c r="AK26" s="172"/>
      <c r="AL26" s="9"/>
      <c r="AM26" s="9"/>
      <c r="AN26" s="9"/>
      <c r="AO26" s="49"/>
      <c r="AP26" s="173"/>
      <c r="AQ26" s="16"/>
    </row>
    <row r="27" spans="1:45" ht="12.75" customHeight="1" thickBot="1" x14ac:dyDescent="0.25">
      <c r="A27" s="180" t="s">
        <v>56</v>
      </c>
      <c r="B27" s="263" t="s">
        <v>245</v>
      </c>
      <c r="C27" s="258" t="s">
        <v>57</v>
      </c>
      <c r="D27" s="36"/>
      <c r="E27" s="174">
        <f t="shared" si="1"/>
        <v>15</v>
      </c>
      <c r="F27" s="60">
        <f t="shared" si="3"/>
        <v>4</v>
      </c>
      <c r="G27" s="37"/>
      <c r="H27" s="38"/>
      <c r="I27" s="38"/>
      <c r="J27" s="38"/>
      <c r="K27" s="39"/>
      <c r="L27" s="38">
        <v>15</v>
      </c>
      <c r="M27" s="38">
        <v>0</v>
      </c>
      <c r="N27" s="38">
        <v>0</v>
      </c>
      <c r="O27" s="38" t="s">
        <v>25</v>
      </c>
      <c r="P27" s="40">
        <v>4</v>
      </c>
      <c r="Q27" s="37"/>
      <c r="R27" s="38"/>
      <c r="S27" s="38"/>
      <c r="T27" s="38"/>
      <c r="U27" s="39"/>
      <c r="V27" s="38"/>
      <c r="W27" s="38"/>
      <c r="X27" s="38"/>
      <c r="Y27" s="38"/>
      <c r="Z27" s="40"/>
      <c r="AA27" s="182"/>
      <c r="AB27" s="183"/>
      <c r="AC27" s="183"/>
      <c r="AD27" s="183"/>
      <c r="AE27" s="184"/>
      <c r="AF27" s="183"/>
      <c r="AG27" s="183"/>
      <c r="AH27" s="183"/>
      <c r="AI27" s="183"/>
      <c r="AJ27" s="185"/>
      <c r="AK27" s="182"/>
      <c r="AL27" s="183"/>
      <c r="AM27" s="183"/>
      <c r="AN27" s="183"/>
      <c r="AO27" s="184"/>
      <c r="AP27" s="186" t="s">
        <v>54</v>
      </c>
      <c r="AQ27" s="187" t="s">
        <v>55</v>
      </c>
    </row>
    <row r="28" spans="1:45" ht="13.5" customHeight="1" thickBot="1" x14ac:dyDescent="0.25">
      <c r="A28" s="236" t="s">
        <v>58</v>
      </c>
      <c r="B28" s="277" t="s">
        <v>59</v>
      </c>
      <c r="C28" s="278"/>
      <c r="D28" s="237"/>
      <c r="E28" s="231">
        <f t="shared" ref="E28:K28" si="4">SUM(E29:E32)</f>
        <v>40</v>
      </c>
      <c r="F28" s="238">
        <f t="shared" si="4"/>
        <v>12</v>
      </c>
      <c r="G28" s="232">
        <f>SUM(G29:G32)</f>
        <v>20</v>
      </c>
      <c r="H28" s="233">
        <f t="shared" si="4"/>
        <v>0</v>
      </c>
      <c r="I28" s="233">
        <f>SUM(I29:I32)</f>
        <v>0</v>
      </c>
      <c r="J28" s="233">
        <f t="shared" si="4"/>
        <v>0</v>
      </c>
      <c r="K28" s="234">
        <f t="shared" si="4"/>
        <v>6</v>
      </c>
      <c r="L28" s="233">
        <f t="shared" ref="L28:AO28" si="5">SUM(L29:L32)</f>
        <v>20</v>
      </c>
      <c r="M28" s="233">
        <f>SUM(M29:M32)</f>
        <v>0</v>
      </c>
      <c r="N28" s="233">
        <f t="shared" si="5"/>
        <v>0</v>
      </c>
      <c r="O28" s="233">
        <f t="shared" si="5"/>
        <v>0</v>
      </c>
      <c r="P28" s="233">
        <f t="shared" si="5"/>
        <v>6</v>
      </c>
      <c r="Q28" s="232">
        <f t="shared" si="5"/>
        <v>0</v>
      </c>
      <c r="R28" s="233">
        <f t="shared" si="5"/>
        <v>0</v>
      </c>
      <c r="S28" s="233">
        <f t="shared" si="5"/>
        <v>0</v>
      </c>
      <c r="T28" s="233">
        <f t="shared" si="5"/>
        <v>0</v>
      </c>
      <c r="U28" s="234">
        <f t="shared" si="5"/>
        <v>0</v>
      </c>
      <c r="V28" s="233">
        <f t="shared" si="5"/>
        <v>0</v>
      </c>
      <c r="W28" s="233">
        <f t="shared" si="5"/>
        <v>0</v>
      </c>
      <c r="X28" s="233">
        <f t="shared" si="5"/>
        <v>0</v>
      </c>
      <c r="Y28" s="233">
        <f t="shared" si="5"/>
        <v>0</v>
      </c>
      <c r="Z28" s="233">
        <f t="shared" si="5"/>
        <v>0</v>
      </c>
      <c r="AA28" s="232">
        <f t="shared" si="5"/>
        <v>0</v>
      </c>
      <c r="AB28" s="233">
        <f>SUM(AB29:AB32)</f>
        <v>0</v>
      </c>
      <c r="AC28" s="233">
        <f t="shared" si="5"/>
        <v>0</v>
      </c>
      <c r="AD28" s="233">
        <f t="shared" si="5"/>
        <v>0</v>
      </c>
      <c r="AE28" s="234">
        <f t="shared" si="5"/>
        <v>0</v>
      </c>
      <c r="AF28" s="233">
        <f t="shared" si="5"/>
        <v>0</v>
      </c>
      <c r="AG28" s="233">
        <f t="shared" si="5"/>
        <v>0</v>
      </c>
      <c r="AH28" s="233">
        <f t="shared" si="5"/>
        <v>0</v>
      </c>
      <c r="AI28" s="233">
        <f t="shared" si="5"/>
        <v>0</v>
      </c>
      <c r="AJ28" s="233">
        <f t="shared" si="5"/>
        <v>0</v>
      </c>
      <c r="AK28" s="232">
        <f t="shared" si="5"/>
        <v>0</v>
      </c>
      <c r="AL28" s="233">
        <f t="shared" si="5"/>
        <v>0</v>
      </c>
      <c r="AM28" s="233">
        <f t="shared" si="5"/>
        <v>0</v>
      </c>
      <c r="AN28" s="233">
        <f t="shared" si="5"/>
        <v>0</v>
      </c>
      <c r="AO28" s="234">
        <f t="shared" si="5"/>
        <v>0</v>
      </c>
      <c r="AP28" s="235"/>
      <c r="AQ28" s="228"/>
    </row>
    <row r="29" spans="1:45" ht="12.75" customHeight="1" x14ac:dyDescent="0.2">
      <c r="A29" s="169" t="s">
        <v>54</v>
      </c>
      <c r="B29" s="2" t="s">
        <v>194</v>
      </c>
      <c r="C29" s="41" t="s">
        <v>60</v>
      </c>
      <c r="D29" s="20" t="s">
        <v>237</v>
      </c>
      <c r="E29" s="59">
        <f>G29+H29+I29+L29+M29+N29+Q29+R29+S29+V29+W29+X29+AA29+AB29+AC29+AF29+AG29+AH29+AK29+AL29+AM29</f>
        <v>10</v>
      </c>
      <c r="F29" s="170">
        <f>K29+P29+U29+Z29+AE29+AJ29+AO29</f>
        <v>3</v>
      </c>
      <c r="G29" s="5">
        <v>10</v>
      </c>
      <c r="H29" s="6">
        <v>0</v>
      </c>
      <c r="I29" s="188">
        <v>0</v>
      </c>
      <c r="J29" s="188" t="s">
        <v>27</v>
      </c>
      <c r="K29" s="42">
        <v>3</v>
      </c>
      <c r="L29" s="6"/>
      <c r="M29" s="6"/>
      <c r="N29" s="6"/>
      <c r="O29" s="6"/>
      <c r="P29" s="8"/>
      <c r="Q29" s="5"/>
      <c r="R29" s="6"/>
      <c r="S29" s="6"/>
      <c r="T29" s="6"/>
      <c r="U29" s="7"/>
      <c r="V29" s="6"/>
      <c r="W29" s="6"/>
      <c r="X29" s="6"/>
      <c r="Y29" s="6"/>
      <c r="Z29" s="8"/>
      <c r="AA29" s="5"/>
      <c r="AB29" s="6"/>
      <c r="AC29" s="6"/>
      <c r="AD29" s="6"/>
      <c r="AE29" s="7"/>
      <c r="AF29" s="9"/>
      <c r="AG29" s="9"/>
      <c r="AH29" s="9"/>
      <c r="AI29" s="9"/>
      <c r="AJ29" s="171"/>
      <c r="AK29" s="172"/>
      <c r="AL29" s="9"/>
      <c r="AM29" s="9"/>
      <c r="AN29" s="9"/>
      <c r="AO29" s="49"/>
      <c r="AP29" s="173"/>
      <c r="AQ29" s="169"/>
    </row>
    <row r="30" spans="1:45" ht="12.75" customHeight="1" x14ac:dyDescent="0.2">
      <c r="A30" s="16" t="s">
        <v>56</v>
      </c>
      <c r="B30" s="18" t="s">
        <v>195</v>
      </c>
      <c r="C30" s="43" t="s">
        <v>61</v>
      </c>
      <c r="D30" s="20"/>
      <c r="E30" s="174">
        <f>G30+H30+I30+L30+M30+N30+Q30+R30+S30+V30+W30+X30+AA30+AB30+AC30+AF30+AG30+AH30+AK30+AL30+AM30</f>
        <v>10</v>
      </c>
      <c r="F30" s="174">
        <f>K30+P30+U30+Z30+AE30+AJ30+AO30</f>
        <v>3</v>
      </c>
      <c r="G30" s="11">
        <v>10</v>
      </c>
      <c r="H30" s="12">
        <v>0</v>
      </c>
      <c r="I30" s="12">
        <v>0</v>
      </c>
      <c r="J30" s="12" t="s">
        <v>27</v>
      </c>
      <c r="K30" s="13">
        <v>3</v>
      </c>
      <c r="L30" s="12"/>
      <c r="M30" s="12"/>
      <c r="N30" s="12"/>
      <c r="O30" s="12"/>
      <c r="P30" s="14"/>
      <c r="Q30" s="11"/>
      <c r="R30" s="12"/>
      <c r="S30" s="12"/>
      <c r="T30" s="12"/>
      <c r="U30" s="13"/>
      <c r="V30" s="12"/>
      <c r="W30" s="12"/>
      <c r="X30" s="12"/>
      <c r="Y30" s="12"/>
      <c r="Z30" s="14"/>
      <c r="AA30" s="11"/>
      <c r="AB30" s="12"/>
      <c r="AC30" s="12"/>
      <c r="AD30" s="12"/>
      <c r="AE30" s="13"/>
      <c r="AF30" s="15"/>
      <c r="AG30" s="15"/>
      <c r="AH30" s="15"/>
      <c r="AI30" s="15"/>
      <c r="AJ30" s="175"/>
      <c r="AK30" s="21"/>
      <c r="AL30" s="15"/>
      <c r="AM30" s="15"/>
      <c r="AN30" s="15"/>
      <c r="AO30" s="22"/>
      <c r="AP30" s="46"/>
      <c r="AQ30" s="16"/>
    </row>
    <row r="31" spans="1:45" ht="12.75" customHeight="1" x14ac:dyDescent="0.2">
      <c r="A31" s="16" t="s">
        <v>62</v>
      </c>
      <c r="B31" s="2" t="s">
        <v>196</v>
      </c>
      <c r="C31" s="43" t="s">
        <v>63</v>
      </c>
      <c r="D31" s="20"/>
      <c r="E31" s="174">
        <f>G31+H31+I31+L31+M31+N31+Q31+R31+S31+V31+W31+X31+AA31+AB31+AC31+AF31+AG31+AH31+AK31+AL31+AM31</f>
        <v>10</v>
      </c>
      <c r="F31" s="174">
        <f>K31+P31+U31+Z31+AE31+AJ31+AO31</f>
        <v>3</v>
      </c>
      <c r="G31" s="27"/>
      <c r="H31" s="25"/>
      <c r="I31" s="25"/>
      <c r="J31" s="25"/>
      <c r="K31" s="28"/>
      <c r="L31" s="25">
        <v>10</v>
      </c>
      <c r="M31" s="25">
        <v>0</v>
      </c>
      <c r="N31" s="25">
        <v>0</v>
      </c>
      <c r="O31" s="25" t="s">
        <v>27</v>
      </c>
      <c r="P31" s="26">
        <v>3</v>
      </c>
      <c r="Q31" s="27"/>
      <c r="R31" s="25"/>
      <c r="S31" s="25"/>
      <c r="T31" s="25"/>
      <c r="U31" s="28"/>
      <c r="V31" s="25"/>
      <c r="W31" s="25"/>
      <c r="X31" s="25"/>
      <c r="Y31" s="25"/>
      <c r="Z31" s="26"/>
      <c r="AA31" s="27"/>
      <c r="AB31" s="25"/>
      <c r="AC31" s="25"/>
      <c r="AD31" s="25"/>
      <c r="AE31" s="28"/>
      <c r="AF31" s="176"/>
      <c r="AG31" s="176"/>
      <c r="AH31" s="176"/>
      <c r="AI31" s="176"/>
      <c r="AJ31" s="177"/>
      <c r="AK31" s="178"/>
      <c r="AL31" s="176"/>
      <c r="AM31" s="176"/>
      <c r="AN31" s="176"/>
      <c r="AO31" s="54"/>
      <c r="AP31" s="46"/>
      <c r="AQ31" s="225"/>
    </row>
    <row r="32" spans="1:45" ht="12.75" customHeight="1" thickBot="1" x14ac:dyDescent="0.25">
      <c r="A32" s="189" t="s">
        <v>64</v>
      </c>
      <c r="B32" s="190" t="s">
        <v>197</v>
      </c>
      <c r="C32" s="191" t="s">
        <v>65</v>
      </c>
      <c r="D32" s="4"/>
      <c r="E32" s="170">
        <f>G32+H32+I32+L32+M32+N32+Q32+R32+S32+V32+W32+X32+AA32+AB32+AC32+AF32+AG32+AH32+AK32+AL32+AM32</f>
        <v>10</v>
      </c>
      <c r="F32" s="170">
        <f>K32+P32+U32+Z32+AE32+AJ32+AO32</f>
        <v>3</v>
      </c>
      <c r="G32" s="37"/>
      <c r="H32" s="38"/>
      <c r="I32" s="38"/>
      <c r="J32" s="38"/>
      <c r="K32" s="39"/>
      <c r="L32" s="38">
        <v>10</v>
      </c>
      <c r="M32" s="38">
        <v>0</v>
      </c>
      <c r="N32" s="38">
        <v>0</v>
      </c>
      <c r="O32" s="38" t="s">
        <v>25</v>
      </c>
      <c r="P32" s="40">
        <v>3</v>
      </c>
      <c r="Q32" s="37"/>
      <c r="R32" s="38"/>
      <c r="S32" s="38"/>
      <c r="T32" s="38"/>
      <c r="U32" s="39"/>
      <c r="V32" s="38"/>
      <c r="W32" s="38"/>
      <c r="X32" s="38"/>
      <c r="Y32" s="38"/>
      <c r="Z32" s="40"/>
      <c r="AA32" s="37"/>
      <c r="AB32" s="38"/>
      <c r="AC32" s="38"/>
      <c r="AD32" s="38"/>
      <c r="AE32" s="39"/>
      <c r="AF32" s="183"/>
      <c r="AG32" s="183"/>
      <c r="AH32" s="183"/>
      <c r="AI32" s="183"/>
      <c r="AJ32" s="185"/>
      <c r="AK32" s="182"/>
      <c r="AL32" s="183"/>
      <c r="AM32" s="183"/>
      <c r="AN32" s="183"/>
      <c r="AO32" s="184"/>
      <c r="AP32" s="186"/>
      <c r="AQ32" s="227"/>
      <c r="AR32" s="152"/>
    </row>
    <row r="33" spans="1:45" ht="13.5" customHeight="1" thickBot="1" x14ac:dyDescent="0.25">
      <c r="A33" s="228" t="s">
        <v>66</v>
      </c>
      <c r="B33" s="240" t="s">
        <v>67</v>
      </c>
      <c r="C33" s="241"/>
      <c r="D33" s="242"/>
      <c r="E33" s="231">
        <f>E34+E49</f>
        <v>300</v>
      </c>
      <c r="F33" s="231">
        <f>F34+F49</f>
        <v>76</v>
      </c>
      <c r="G33" s="232">
        <f t="shared" ref="G33:AJ33" si="6">G34+G49</f>
        <v>0</v>
      </c>
      <c r="H33" s="233">
        <f t="shared" si="6"/>
        <v>0</v>
      </c>
      <c r="I33" s="233">
        <f t="shared" si="6"/>
        <v>0</v>
      </c>
      <c r="J33" s="233">
        <f t="shared" si="6"/>
        <v>0</v>
      </c>
      <c r="K33" s="234">
        <f t="shared" si="6"/>
        <v>0</v>
      </c>
      <c r="L33" s="233">
        <f t="shared" si="6"/>
        <v>0</v>
      </c>
      <c r="M33" s="233">
        <f t="shared" si="6"/>
        <v>0</v>
      </c>
      <c r="N33" s="233">
        <f t="shared" si="6"/>
        <v>0</v>
      </c>
      <c r="O33" s="233">
        <f t="shared" si="6"/>
        <v>0</v>
      </c>
      <c r="P33" s="233">
        <f t="shared" si="6"/>
        <v>0</v>
      </c>
      <c r="Q33" s="232">
        <f t="shared" si="6"/>
        <v>25</v>
      </c>
      <c r="R33" s="233">
        <f t="shared" si="6"/>
        <v>0</v>
      </c>
      <c r="S33" s="233">
        <f t="shared" si="6"/>
        <v>0</v>
      </c>
      <c r="T33" s="233">
        <f t="shared" si="6"/>
        <v>0</v>
      </c>
      <c r="U33" s="234">
        <f t="shared" si="6"/>
        <v>7</v>
      </c>
      <c r="V33" s="233">
        <f t="shared" si="6"/>
        <v>60</v>
      </c>
      <c r="W33" s="233">
        <f t="shared" si="6"/>
        <v>0</v>
      </c>
      <c r="X33" s="233">
        <f t="shared" si="6"/>
        <v>0</v>
      </c>
      <c r="Y33" s="233">
        <f t="shared" si="6"/>
        <v>0</v>
      </c>
      <c r="Z33" s="233">
        <f t="shared" si="6"/>
        <v>13</v>
      </c>
      <c r="AA33" s="232">
        <f t="shared" si="6"/>
        <v>110</v>
      </c>
      <c r="AB33" s="233">
        <f t="shared" si="6"/>
        <v>0</v>
      </c>
      <c r="AC33" s="233">
        <f t="shared" si="6"/>
        <v>0</v>
      </c>
      <c r="AD33" s="233">
        <f t="shared" si="6"/>
        <v>0</v>
      </c>
      <c r="AE33" s="234">
        <f t="shared" si="6"/>
        <v>28</v>
      </c>
      <c r="AF33" s="233">
        <f t="shared" si="6"/>
        <v>105</v>
      </c>
      <c r="AG33" s="233">
        <f t="shared" si="6"/>
        <v>0</v>
      </c>
      <c r="AH33" s="233">
        <f t="shared" si="6"/>
        <v>0</v>
      </c>
      <c r="AI33" s="233">
        <f t="shared" si="6"/>
        <v>0</v>
      </c>
      <c r="AJ33" s="233">
        <f t="shared" si="6"/>
        <v>28</v>
      </c>
      <c r="AK33" s="232">
        <f>SUM(AK34:AK48)</f>
        <v>0</v>
      </c>
      <c r="AL33" s="233">
        <f>SUM(AL34:AL48)</f>
        <v>0</v>
      </c>
      <c r="AM33" s="233">
        <f>SUM(AM34:AM48)</f>
        <v>0</v>
      </c>
      <c r="AN33" s="233">
        <f>SUM(AN34:AN48)</f>
        <v>0</v>
      </c>
      <c r="AO33" s="234">
        <f>SUM(AO34:AO48)</f>
        <v>0</v>
      </c>
      <c r="AP33" s="235"/>
      <c r="AQ33" s="228"/>
    </row>
    <row r="34" spans="1:45" ht="13.5" customHeight="1" thickBot="1" x14ac:dyDescent="0.25">
      <c r="A34" s="236"/>
      <c r="B34" s="240" t="s">
        <v>67</v>
      </c>
      <c r="C34" s="241"/>
      <c r="D34" s="242"/>
      <c r="E34" s="231">
        <f t="shared" ref="E34:K34" si="7">SUM(E35:E48)</f>
        <v>195</v>
      </c>
      <c r="F34" s="231">
        <f>SUM(F35:F48)</f>
        <v>48</v>
      </c>
      <c r="G34" s="232">
        <f>SUM(G35:G48)</f>
        <v>0</v>
      </c>
      <c r="H34" s="233">
        <f t="shared" si="7"/>
        <v>0</v>
      </c>
      <c r="I34" s="233">
        <f t="shared" si="7"/>
        <v>0</v>
      </c>
      <c r="J34" s="233">
        <f t="shared" si="7"/>
        <v>0</v>
      </c>
      <c r="K34" s="234">
        <f t="shared" si="7"/>
        <v>0</v>
      </c>
      <c r="L34" s="233">
        <f>SUM(L35:L41)</f>
        <v>0</v>
      </c>
      <c r="M34" s="233">
        <f>SUM(M35:M41)</f>
        <v>0</v>
      </c>
      <c r="N34" s="233">
        <f>SUM(N35:N41)</f>
        <v>0</v>
      </c>
      <c r="O34" s="233">
        <f>SUM(O35:O41)</f>
        <v>0</v>
      </c>
      <c r="P34" s="233">
        <f>SUM(P35:P41)</f>
        <v>0</v>
      </c>
      <c r="Q34" s="232">
        <f t="shared" ref="Q34:V34" si="8">SUM(Q35:Q48)</f>
        <v>25</v>
      </c>
      <c r="R34" s="233">
        <f t="shared" si="8"/>
        <v>0</v>
      </c>
      <c r="S34" s="233">
        <f t="shared" si="8"/>
        <v>0</v>
      </c>
      <c r="T34" s="233">
        <f t="shared" si="8"/>
        <v>0</v>
      </c>
      <c r="U34" s="234">
        <f t="shared" si="8"/>
        <v>7</v>
      </c>
      <c r="V34" s="233">
        <f t="shared" si="8"/>
        <v>60</v>
      </c>
      <c r="W34" s="233">
        <f t="shared" ref="W34:AC34" si="9">SUM(W36:W48)</f>
        <v>0</v>
      </c>
      <c r="X34" s="233">
        <f t="shared" si="9"/>
        <v>0</v>
      </c>
      <c r="Y34" s="233">
        <f t="shared" si="9"/>
        <v>0</v>
      </c>
      <c r="Z34" s="233">
        <f>SUM(Z35:Z48)</f>
        <v>13</v>
      </c>
      <c r="AA34" s="232">
        <f t="shared" si="9"/>
        <v>110</v>
      </c>
      <c r="AB34" s="233">
        <f t="shared" si="9"/>
        <v>0</v>
      </c>
      <c r="AC34" s="233">
        <f t="shared" si="9"/>
        <v>0</v>
      </c>
      <c r="AD34" s="233">
        <f t="shared" ref="AD34:AJ34" si="10">SUM(AD36:AD40)</f>
        <v>0</v>
      </c>
      <c r="AE34" s="234">
        <f>SUM(AE36:AE48)</f>
        <v>28</v>
      </c>
      <c r="AF34" s="233">
        <f t="shared" si="10"/>
        <v>0</v>
      </c>
      <c r="AG34" s="233">
        <f t="shared" si="10"/>
        <v>0</v>
      </c>
      <c r="AH34" s="233">
        <f t="shared" si="10"/>
        <v>0</v>
      </c>
      <c r="AI34" s="233">
        <f t="shared" si="10"/>
        <v>0</v>
      </c>
      <c r="AJ34" s="233">
        <f t="shared" si="10"/>
        <v>0</v>
      </c>
      <c r="AK34" s="232">
        <f>SUM(AK35:AK41)</f>
        <v>0</v>
      </c>
      <c r="AL34" s="233">
        <f>SUM(AL35:AL41)</f>
        <v>0</v>
      </c>
      <c r="AM34" s="233">
        <f>SUM(AM35:AM41)</f>
        <v>0</v>
      </c>
      <c r="AN34" s="233">
        <f>SUM(AN35:AN41)</f>
        <v>0</v>
      </c>
      <c r="AO34" s="234">
        <f>SUM(AO35:AO41)</f>
        <v>0</v>
      </c>
      <c r="AP34" s="235"/>
      <c r="AQ34" s="228"/>
    </row>
    <row r="35" spans="1:45" ht="12.75" customHeight="1" x14ac:dyDescent="0.2">
      <c r="A35" s="169" t="s">
        <v>68</v>
      </c>
      <c r="B35" s="193" t="s">
        <v>199</v>
      </c>
      <c r="C35" s="3" t="s">
        <v>69</v>
      </c>
      <c r="D35" s="20" t="s">
        <v>237</v>
      </c>
      <c r="E35" s="59">
        <f t="shared" ref="E35:E48" si="11">G35+H35+I35+L35+M35+N35+Q35+R35+S35+V35+W35+X35+AA35+AB35+AC35+AF35+AG35+AH35+AK35+AL35+AM35</f>
        <v>20</v>
      </c>
      <c r="F35" s="174">
        <f t="shared" ref="F35:F44" si="12">K35+P35+U35+Z35+AE35+AJ35+AO35</f>
        <v>4</v>
      </c>
      <c r="G35" s="194"/>
      <c r="H35" s="195"/>
      <c r="I35" s="196"/>
      <c r="J35" s="196"/>
      <c r="K35" s="197"/>
      <c r="L35" s="198"/>
      <c r="M35" s="196"/>
      <c r="N35" s="196"/>
      <c r="O35" s="196"/>
      <c r="P35" s="181"/>
      <c r="Q35" s="5"/>
      <c r="R35" s="6"/>
      <c r="S35" s="6"/>
      <c r="T35" s="6"/>
      <c r="U35" s="7"/>
      <c r="V35" s="6">
        <v>20</v>
      </c>
      <c r="W35" s="6">
        <v>0</v>
      </c>
      <c r="X35" s="6">
        <v>0</v>
      </c>
      <c r="Y35" s="6" t="s">
        <v>25</v>
      </c>
      <c r="Z35" s="57">
        <v>4</v>
      </c>
      <c r="AA35" s="5"/>
      <c r="AB35" s="198"/>
      <c r="AC35" s="198"/>
      <c r="AD35" s="198"/>
      <c r="AE35" s="199"/>
      <c r="AF35" s="198"/>
      <c r="AG35" s="198"/>
      <c r="AH35" s="198"/>
      <c r="AI35" s="198"/>
      <c r="AJ35" s="200"/>
      <c r="AK35" s="201"/>
      <c r="AL35" s="198"/>
      <c r="AM35" s="198"/>
      <c r="AN35" s="198"/>
      <c r="AO35" s="199"/>
      <c r="AP35" s="173" t="s">
        <v>14</v>
      </c>
      <c r="AQ35" s="169" t="s">
        <v>31</v>
      </c>
      <c r="AR35" s="152"/>
      <c r="AS35" s="153"/>
    </row>
    <row r="36" spans="1:45" ht="12.75" customHeight="1" x14ac:dyDescent="0.2">
      <c r="A36" s="16" t="s">
        <v>70</v>
      </c>
      <c r="B36" s="2" t="s">
        <v>242</v>
      </c>
      <c r="C36" s="3" t="s">
        <v>71</v>
      </c>
      <c r="D36" s="10"/>
      <c r="E36" s="59">
        <f t="shared" si="11"/>
        <v>15</v>
      </c>
      <c r="F36" s="174">
        <f t="shared" si="12"/>
        <v>4</v>
      </c>
      <c r="G36" s="11"/>
      <c r="H36" s="6"/>
      <c r="I36" s="202"/>
      <c r="J36" s="202"/>
      <c r="K36" s="45"/>
      <c r="L36" s="6"/>
      <c r="M36" s="202"/>
      <c r="N36" s="202"/>
      <c r="O36" s="202"/>
      <c r="P36" s="58"/>
      <c r="Q36" s="27"/>
      <c r="R36" s="25"/>
      <c r="S36" s="25"/>
      <c r="T36" s="25"/>
      <c r="U36" s="28"/>
      <c r="V36" s="25"/>
      <c r="W36" s="25"/>
      <c r="X36" s="25"/>
      <c r="Y36" s="25"/>
      <c r="Z36" s="26"/>
      <c r="AA36" s="5">
        <v>15</v>
      </c>
      <c r="AB36" s="6">
        <v>0</v>
      </c>
      <c r="AC36" s="6">
        <v>0</v>
      </c>
      <c r="AD36" s="6" t="s">
        <v>27</v>
      </c>
      <c r="AE36" s="7">
        <v>4</v>
      </c>
      <c r="AF36" s="6"/>
      <c r="AG36" s="6"/>
      <c r="AH36" s="6"/>
      <c r="AI36" s="6"/>
      <c r="AJ36" s="8"/>
      <c r="AK36" s="5"/>
      <c r="AL36" s="6"/>
      <c r="AM36" s="6"/>
      <c r="AN36" s="6"/>
      <c r="AO36" s="7"/>
      <c r="AP36" s="173" t="s">
        <v>40</v>
      </c>
      <c r="AQ36" s="203" t="s">
        <v>41</v>
      </c>
    </row>
    <row r="37" spans="1:45" ht="12.75" customHeight="1" x14ac:dyDescent="0.2">
      <c r="A37" s="16" t="s">
        <v>72</v>
      </c>
      <c r="B37" s="18" t="s">
        <v>200</v>
      </c>
      <c r="C37" s="33" t="s">
        <v>73</v>
      </c>
      <c r="D37" s="34"/>
      <c r="E37" s="59">
        <f t="shared" si="11"/>
        <v>10</v>
      </c>
      <c r="F37" s="174">
        <f t="shared" si="12"/>
        <v>3</v>
      </c>
      <c r="G37" s="5"/>
      <c r="H37" s="6"/>
      <c r="I37" s="6"/>
      <c r="J37" s="6"/>
      <c r="K37" s="7"/>
      <c r="L37" s="6"/>
      <c r="M37" s="6"/>
      <c r="N37" s="6"/>
      <c r="O37" s="6"/>
      <c r="P37" s="8"/>
      <c r="Q37" s="11">
        <v>10</v>
      </c>
      <c r="R37" s="12">
        <v>0</v>
      </c>
      <c r="S37" s="12">
        <v>0</v>
      </c>
      <c r="T37" s="12" t="s">
        <v>25</v>
      </c>
      <c r="U37" s="13">
        <v>3</v>
      </c>
      <c r="V37" s="12"/>
      <c r="W37" s="12"/>
      <c r="X37" s="12"/>
      <c r="Y37" s="12"/>
      <c r="Z37" s="14"/>
      <c r="AA37" s="5"/>
      <c r="AB37" s="6"/>
      <c r="AC37" s="6"/>
      <c r="AD37" s="6"/>
      <c r="AE37" s="7"/>
      <c r="AF37" s="6"/>
      <c r="AG37" s="6"/>
      <c r="AH37" s="6"/>
      <c r="AI37" s="6"/>
      <c r="AJ37" s="8"/>
      <c r="AK37" s="5"/>
      <c r="AL37" s="6"/>
      <c r="AM37" s="6"/>
      <c r="AN37" s="6"/>
      <c r="AO37" s="7"/>
      <c r="AP37" s="46"/>
      <c r="AQ37" s="16"/>
      <c r="AR37" s="152"/>
    </row>
    <row r="38" spans="1:45" ht="12.75" customHeight="1" x14ac:dyDescent="0.2">
      <c r="A38" s="16" t="s">
        <v>74</v>
      </c>
      <c r="B38" s="2" t="s">
        <v>201</v>
      </c>
      <c r="C38" s="3" t="s">
        <v>75</v>
      </c>
      <c r="D38" s="20" t="s">
        <v>237</v>
      </c>
      <c r="E38" s="59">
        <f t="shared" si="11"/>
        <v>15</v>
      </c>
      <c r="F38" s="174">
        <f t="shared" si="12"/>
        <v>4</v>
      </c>
      <c r="G38" s="5"/>
      <c r="H38" s="6"/>
      <c r="I38" s="6"/>
      <c r="J38" s="6"/>
      <c r="K38" s="7"/>
      <c r="L38" s="6"/>
      <c r="M38" s="6"/>
      <c r="N38" s="6"/>
      <c r="O38" s="6"/>
      <c r="P38" s="8"/>
      <c r="Q38" s="11">
        <v>15</v>
      </c>
      <c r="R38" s="12">
        <v>0</v>
      </c>
      <c r="S38" s="12">
        <v>0</v>
      </c>
      <c r="T38" s="12" t="s">
        <v>27</v>
      </c>
      <c r="U38" s="13">
        <v>4</v>
      </c>
      <c r="V38" s="6"/>
      <c r="W38" s="6"/>
      <c r="X38" s="6"/>
      <c r="Y38" s="6"/>
      <c r="Z38" s="8"/>
      <c r="AA38" s="5"/>
      <c r="AB38" s="6"/>
      <c r="AC38" s="6"/>
      <c r="AD38" s="6"/>
      <c r="AE38" s="7"/>
      <c r="AF38" s="6"/>
      <c r="AG38" s="6"/>
      <c r="AH38" s="6"/>
      <c r="AI38" s="6"/>
      <c r="AJ38" s="8"/>
      <c r="AK38" s="5"/>
      <c r="AL38" s="6"/>
      <c r="AM38" s="6"/>
      <c r="AN38" s="6"/>
      <c r="AO38" s="7"/>
      <c r="AP38" s="46"/>
      <c r="AQ38" s="16"/>
      <c r="AR38" s="152"/>
    </row>
    <row r="39" spans="1:45" ht="12.75" customHeight="1" x14ac:dyDescent="0.2">
      <c r="A39" s="16" t="s">
        <v>76</v>
      </c>
      <c r="B39" s="2" t="s">
        <v>202</v>
      </c>
      <c r="C39" s="3" t="s">
        <v>77</v>
      </c>
      <c r="D39" s="10"/>
      <c r="E39" s="59">
        <f t="shared" si="11"/>
        <v>20</v>
      </c>
      <c r="F39" s="174">
        <f t="shared" si="12"/>
        <v>4</v>
      </c>
      <c r="G39" s="5"/>
      <c r="H39" s="6"/>
      <c r="I39" s="6"/>
      <c r="J39" s="6"/>
      <c r="K39" s="7"/>
      <c r="L39" s="6"/>
      <c r="M39" s="6"/>
      <c r="N39" s="6"/>
      <c r="O39" s="6"/>
      <c r="P39" s="8"/>
      <c r="Q39" s="5"/>
      <c r="R39" s="6"/>
      <c r="S39" s="6"/>
      <c r="T39" s="6"/>
      <c r="U39" s="7"/>
      <c r="V39" s="6"/>
      <c r="W39" s="6"/>
      <c r="X39" s="6"/>
      <c r="Y39" s="6"/>
      <c r="Z39" s="8"/>
      <c r="AA39" s="5">
        <v>20</v>
      </c>
      <c r="AB39" s="6">
        <v>0</v>
      </c>
      <c r="AC39" s="6">
        <v>0</v>
      </c>
      <c r="AD39" s="6" t="s">
        <v>27</v>
      </c>
      <c r="AE39" s="7">
        <v>4</v>
      </c>
      <c r="AF39" s="6"/>
      <c r="AG39" s="6"/>
      <c r="AH39" s="6"/>
      <c r="AI39" s="6"/>
      <c r="AJ39" s="8"/>
      <c r="AK39" s="5"/>
      <c r="AL39" s="6"/>
      <c r="AM39" s="6"/>
      <c r="AN39" s="6"/>
      <c r="AO39" s="7"/>
      <c r="AP39" s="46"/>
      <c r="AQ39" s="16" t="s">
        <v>47</v>
      </c>
    </row>
    <row r="40" spans="1:45" ht="12.75" customHeight="1" x14ac:dyDescent="0.2">
      <c r="A40" s="16" t="s">
        <v>78</v>
      </c>
      <c r="B40" s="35" t="s">
        <v>203</v>
      </c>
      <c r="C40" s="19" t="s">
        <v>79</v>
      </c>
      <c r="D40" s="10"/>
      <c r="E40" s="59">
        <f t="shared" si="11"/>
        <v>15</v>
      </c>
      <c r="F40" s="174">
        <f t="shared" si="12"/>
        <v>3</v>
      </c>
      <c r="G40" s="37"/>
      <c r="H40" s="38"/>
      <c r="I40" s="38"/>
      <c r="J40" s="38"/>
      <c r="K40" s="39"/>
      <c r="L40" s="38"/>
      <c r="M40" s="38"/>
      <c r="N40" s="38"/>
      <c r="O40" s="38"/>
      <c r="P40" s="40"/>
      <c r="Q40" s="11"/>
      <c r="R40" s="202"/>
      <c r="S40" s="38"/>
      <c r="T40" s="38"/>
      <c r="U40" s="39"/>
      <c r="V40" s="12">
        <v>15</v>
      </c>
      <c r="W40" s="38">
        <v>0</v>
      </c>
      <c r="X40" s="38">
        <v>0</v>
      </c>
      <c r="Y40" s="38" t="s">
        <v>25</v>
      </c>
      <c r="Z40" s="58">
        <v>3</v>
      </c>
      <c r="AA40" s="11"/>
      <c r="AB40" s="202"/>
      <c r="AC40" s="202"/>
      <c r="AD40" s="202"/>
      <c r="AE40" s="45"/>
      <c r="AF40" s="12"/>
      <c r="AG40" s="38"/>
      <c r="AH40" s="38"/>
      <c r="AI40" s="38"/>
      <c r="AJ40" s="40"/>
      <c r="AK40" s="37"/>
      <c r="AL40" s="38"/>
      <c r="AM40" s="38"/>
      <c r="AN40" s="38"/>
      <c r="AO40" s="39"/>
      <c r="AP40" s="186"/>
      <c r="AQ40" s="189"/>
    </row>
    <row r="41" spans="1:45" ht="12.75" customHeight="1" x14ac:dyDescent="0.2">
      <c r="A41" s="16" t="s">
        <v>80</v>
      </c>
      <c r="B41" s="35" t="s">
        <v>204</v>
      </c>
      <c r="C41" s="19" t="s">
        <v>81</v>
      </c>
      <c r="D41" s="10"/>
      <c r="E41" s="59">
        <f t="shared" si="11"/>
        <v>10</v>
      </c>
      <c r="F41" s="174">
        <f t="shared" si="12"/>
        <v>3</v>
      </c>
      <c r="G41" s="37"/>
      <c r="H41" s="202"/>
      <c r="I41" s="204"/>
      <c r="J41" s="204"/>
      <c r="K41" s="205"/>
      <c r="L41" s="38"/>
      <c r="M41" s="204"/>
      <c r="N41" s="204"/>
      <c r="O41" s="204"/>
      <c r="P41" s="206"/>
      <c r="Q41" s="27"/>
      <c r="R41" s="25"/>
      <c r="S41" s="204"/>
      <c r="T41" s="204"/>
      <c r="U41" s="205"/>
      <c r="V41" s="25"/>
      <c r="W41" s="204"/>
      <c r="X41" s="204"/>
      <c r="Y41" s="204"/>
      <c r="Z41" s="26"/>
      <c r="AA41" s="27">
        <v>10</v>
      </c>
      <c r="AB41" s="25">
        <v>0</v>
      </c>
      <c r="AC41" s="25">
        <v>0</v>
      </c>
      <c r="AD41" s="25" t="s">
        <v>25</v>
      </c>
      <c r="AE41" s="28">
        <v>3</v>
      </c>
      <c r="AF41" s="25"/>
      <c r="AG41" s="204"/>
      <c r="AH41" s="204"/>
      <c r="AI41" s="204"/>
      <c r="AJ41" s="206"/>
      <c r="AK41" s="37"/>
      <c r="AL41" s="204"/>
      <c r="AM41" s="38"/>
      <c r="AN41" s="38"/>
      <c r="AO41" s="39"/>
      <c r="AP41" s="186"/>
      <c r="AQ41" s="189"/>
      <c r="AR41" s="152"/>
    </row>
    <row r="42" spans="1:45" ht="12.75" customHeight="1" x14ac:dyDescent="0.2">
      <c r="A42" s="16" t="s">
        <v>82</v>
      </c>
      <c r="B42" s="35" t="s">
        <v>205</v>
      </c>
      <c r="C42" s="19" t="s">
        <v>83</v>
      </c>
      <c r="D42" s="10"/>
      <c r="E42" s="59">
        <f t="shared" si="11"/>
        <v>15</v>
      </c>
      <c r="F42" s="174">
        <f t="shared" si="12"/>
        <v>3</v>
      </c>
      <c r="G42" s="37"/>
      <c r="H42" s="38"/>
      <c r="I42" s="38"/>
      <c r="J42" s="38"/>
      <c r="K42" s="39"/>
      <c r="L42" s="38"/>
      <c r="M42" s="38"/>
      <c r="N42" s="38"/>
      <c r="O42" s="38"/>
      <c r="P42" s="40"/>
      <c r="Q42" s="37"/>
      <c r="R42" s="38"/>
      <c r="S42" s="38"/>
      <c r="T42" s="202"/>
      <c r="U42" s="45"/>
      <c r="V42" s="38">
        <v>15</v>
      </c>
      <c r="W42" s="38">
        <v>0</v>
      </c>
      <c r="X42" s="38">
        <v>0</v>
      </c>
      <c r="Y42" s="38" t="s">
        <v>27</v>
      </c>
      <c r="Z42" s="40">
        <v>3</v>
      </c>
      <c r="AA42" s="37"/>
      <c r="AB42" s="38"/>
      <c r="AC42" s="38"/>
      <c r="AD42" s="38"/>
      <c r="AE42" s="39"/>
      <c r="AF42" s="38"/>
      <c r="AG42" s="202"/>
      <c r="AH42" s="38"/>
      <c r="AI42" s="38"/>
      <c r="AJ42" s="40"/>
      <c r="AK42" s="37"/>
      <c r="AL42" s="38"/>
      <c r="AM42" s="38"/>
      <c r="AN42" s="202"/>
      <c r="AO42" s="39"/>
      <c r="AP42" s="186" t="s">
        <v>48</v>
      </c>
      <c r="AQ42" s="189" t="s">
        <v>49</v>
      </c>
    </row>
    <row r="43" spans="1:45" ht="12.75" customHeight="1" x14ac:dyDescent="0.2">
      <c r="A43" s="16" t="s">
        <v>84</v>
      </c>
      <c r="B43" s="18" t="s">
        <v>206</v>
      </c>
      <c r="C43" s="47" t="s">
        <v>85</v>
      </c>
      <c r="D43" s="20"/>
      <c r="E43" s="59">
        <f t="shared" si="11"/>
        <v>15</v>
      </c>
      <c r="F43" s="174">
        <f t="shared" si="12"/>
        <v>4</v>
      </c>
      <c r="G43" s="37"/>
      <c r="H43" s="204"/>
      <c r="I43" s="204"/>
      <c r="J43" s="204"/>
      <c r="K43" s="45"/>
      <c r="L43" s="38"/>
      <c r="M43" s="204"/>
      <c r="N43" s="204"/>
      <c r="O43" s="204"/>
      <c r="P43" s="206"/>
      <c r="Q43" s="11"/>
      <c r="R43" s="204"/>
      <c r="S43" s="204"/>
      <c r="T43" s="25"/>
      <c r="U43" s="28"/>
      <c r="V43" s="38"/>
      <c r="W43" s="204"/>
      <c r="X43" s="204"/>
      <c r="Y43" s="204"/>
      <c r="Z43" s="206"/>
      <c r="AA43" s="37">
        <v>15</v>
      </c>
      <c r="AB43" s="202">
        <v>0</v>
      </c>
      <c r="AC43" s="202">
        <v>0</v>
      </c>
      <c r="AD43" s="202" t="s">
        <v>27</v>
      </c>
      <c r="AE43" s="45">
        <v>4</v>
      </c>
      <c r="AF43" s="12"/>
      <c r="AG43" s="12"/>
      <c r="AH43" s="202"/>
      <c r="AI43" s="202"/>
      <c r="AJ43" s="58"/>
      <c r="AK43" s="11"/>
      <c r="AL43" s="202"/>
      <c r="AM43" s="202"/>
      <c r="AN43" s="202"/>
      <c r="AO43" s="45"/>
      <c r="AP43" s="46"/>
      <c r="AQ43" s="16"/>
    </row>
    <row r="44" spans="1:45" ht="12.75" customHeight="1" x14ac:dyDescent="0.2">
      <c r="A44" s="16" t="s">
        <v>86</v>
      </c>
      <c r="B44" s="18" t="s">
        <v>198</v>
      </c>
      <c r="C44" s="19" t="s">
        <v>87</v>
      </c>
      <c r="D44" s="20" t="s">
        <v>237</v>
      </c>
      <c r="E44" s="59">
        <f t="shared" si="11"/>
        <v>15</v>
      </c>
      <c r="F44" s="174">
        <f t="shared" si="12"/>
        <v>3</v>
      </c>
      <c r="G44" s="11"/>
      <c r="H44" s="202"/>
      <c r="I44" s="202"/>
      <c r="J44" s="202"/>
      <c r="K44" s="13"/>
      <c r="L44" s="12"/>
      <c r="M44" s="202"/>
      <c r="N44" s="202"/>
      <c r="O44" s="202"/>
      <c r="P44" s="58"/>
      <c r="Q44" s="11"/>
      <c r="R44" s="202"/>
      <c r="S44" s="202"/>
      <c r="T44" s="202"/>
      <c r="U44" s="45"/>
      <c r="V44" s="12"/>
      <c r="W44" s="202"/>
      <c r="X44" s="202"/>
      <c r="Y44" s="202"/>
      <c r="Z44" s="58"/>
      <c r="AA44" s="11">
        <v>15</v>
      </c>
      <c r="AB44" s="12">
        <v>0</v>
      </c>
      <c r="AC44" s="12">
        <v>0</v>
      </c>
      <c r="AD44" s="12" t="s">
        <v>27</v>
      </c>
      <c r="AE44" s="13">
        <v>3</v>
      </c>
      <c r="AF44" s="12"/>
      <c r="AG44" s="12"/>
      <c r="AH44" s="12"/>
      <c r="AI44" s="12"/>
      <c r="AJ44" s="14"/>
      <c r="AK44" s="11"/>
      <c r="AL44" s="12"/>
      <c r="AM44" s="12"/>
      <c r="AN44" s="12"/>
      <c r="AO44" s="13"/>
      <c r="AP44" s="46" t="s">
        <v>40</v>
      </c>
      <c r="AQ44" s="203" t="s">
        <v>41</v>
      </c>
      <c r="AR44" s="152"/>
      <c r="AS44" s="152"/>
    </row>
    <row r="45" spans="1:45" ht="12.75" customHeight="1" x14ac:dyDescent="0.2">
      <c r="A45" s="16" t="s">
        <v>88</v>
      </c>
      <c r="B45" s="18" t="s">
        <v>207</v>
      </c>
      <c r="C45" s="19" t="s">
        <v>89</v>
      </c>
      <c r="D45" s="10"/>
      <c r="E45" s="59">
        <f t="shared" si="11"/>
        <v>10</v>
      </c>
      <c r="F45" s="174">
        <f>K45+P45+U45+Z45+AE45+AJ45+AO45</f>
        <v>3</v>
      </c>
      <c r="G45" s="11"/>
      <c r="H45" s="12"/>
      <c r="I45" s="12"/>
      <c r="J45" s="12"/>
      <c r="K45" s="13"/>
      <c r="L45" s="12"/>
      <c r="M45" s="12"/>
      <c r="N45" s="12"/>
      <c r="O45" s="12"/>
      <c r="P45" s="14"/>
      <c r="Q45" s="11"/>
      <c r="R45" s="12"/>
      <c r="S45" s="12"/>
      <c r="T45" s="12"/>
      <c r="U45" s="13"/>
      <c r="V45" s="12"/>
      <c r="W45" s="12"/>
      <c r="X45" s="12"/>
      <c r="Y45" s="12"/>
      <c r="Z45" s="14"/>
      <c r="AA45" s="11">
        <v>10</v>
      </c>
      <c r="AB45" s="12">
        <v>0</v>
      </c>
      <c r="AC45" s="12">
        <v>0</v>
      </c>
      <c r="AD45" s="12" t="s">
        <v>25</v>
      </c>
      <c r="AE45" s="13">
        <v>3</v>
      </c>
      <c r="AF45" s="12"/>
      <c r="AG45" s="12"/>
      <c r="AH45" s="12"/>
      <c r="AI45" s="12"/>
      <c r="AJ45" s="14"/>
      <c r="AK45" s="11"/>
      <c r="AL45" s="12"/>
      <c r="AM45" s="12"/>
      <c r="AN45" s="12"/>
      <c r="AO45" s="13"/>
      <c r="AP45" s="46"/>
      <c r="AQ45" s="16"/>
    </row>
    <row r="46" spans="1:45" ht="12.75" customHeight="1" x14ac:dyDescent="0.2">
      <c r="A46" s="16" t="s">
        <v>90</v>
      </c>
      <c r="B46" s="18" t="s">
        <v>208</v>
      </c>
      <c r="C46" s="29" t="s">
        <v>91</v>
      </c>
      <c r="D46" s="10"/>
      <c r="E46" s="59">
        <f t="shared" si="11"/>
        <v>10</v>
      </c>
      <c r="F46" s="174">
        <f>K46+P46+U46+Z46+AE46+AJ46+AO46</f>
        <v>3</v>
      </c>
      <c r="G46" s="11"/>
      <c r="H46" s="12"/>
      <c r="I46" s="12"/>
      <c r="J46" s="12"/>
      <c r="K46" s="13"/>
      <c r="L46" s="12"/>
      <c r="M46" s="12"/>
      <c r="N46" s="12"/>
      <c r="O46" s="12"/>
      <c r="P46" s="14"/>
      <c r="Q46" s="11"/>
      <c r="R46" s="12"/>
      <c r="S46" s="12"/>
      <c r="T46" s="12"/>
      <c r="U46" s="13"/>
      <c r="V46" s="12"/>
      <c r="W46" s="12"/>
      <c r="X46" s="12"/>
      <c r="Y46" s="12"/>
      <c r="Z46" s="14"/>
      <c r="AA46" s="11">
        <v>10</v>
      </c>
      <c r="AB46" s="12">
        <v>0</v>
      </c>
      <c r="AC46" s="12">
        <v>0</v>
      </c>
      <c r="AD46" s="12" t="s">
        <v>25</v>
      </c>
      <c r="AE46" s="13">
        <v>3</v>
      </c>
      <c r="AF46" s="12"/>
      <c r="AG46" s="12"/>
      <c r="AH46" s="12"/>
      <c r="AI46" s="12"/>
      <c r="AJ46" s="14"/>
      <c r="AK46" s="11"/>
      <c r="AL46" s="12"/>
      <c r="AM46" s="12"/>
      <c r="AN46" s="12"/>
      <c r="AO46" s="13"/>
      <c r="AP46" s="46"/>
      <c r="AQ46" s="16"/>
    </row>
    <row r="47" spans="1:45" ht="12.75" customHeight="1" x14ac:dyDescent="0.2">
      <c r="A47" s="16" t="s">
        <v>92</v>
      </c>
      <c r="B47" s="2" t="s">
        <v>209</v>
      </c>
      <c r="C47" s="32" t="s">
        <v>93</v>
      </c>
      <c r="D47" s="10"/>
      <c r="E47" s="59">
        <f t="shared" si="11"/>
        <v>10</v>
      </c>
      <c r="F47" s="174">
        <f>K47+P47+U47+Z47+AE47+AJ47+AO47</f>
        <v>3</v>
      </c>
      <c r="G47" s="5"/>
      <c r="H47" s="6"/>
      <c r="I47" s="6"/>
      <c r="J47" s="6"/>
      <c r="K47" s="7"/>
      <c r="L47" s="6"/>
      <c r="M47" s="6"/>
      <c r="N47" s="6"/>
      <c r="O47" s="6"/>
      <c r="P47" s="8"/>
      <c r="Q47" s="5"/>
      <c r="R47" s="6"/>
      <c r="S47" s="6"/>
      <c r="T47" s="6"/>
      <c r="U47" s="7"/>
      <c r="V47" s="6">
        <v>10</v>
      </c>
      <c r="W47" s="6">
        <v>0</v>
      </c>
      <c r="X47" s="6">
        <v>0</v>
      </c>
      <c r="Y47" s="6" t="s">
        <v>25</v>
      </c>
      <c r="Z47" s="8">
        <v>3</v>
      </c>
      <c r="AA47" s="5"/>
      <c r="AB47" s="6"/>
      <c r="AC47" s="6"/>
      <c r="AD47" s="6"/>
      <c r="AE47" s="7"/>
      <c r="AF47" s="6"/>
      <c r="AG47" s="6"/>
      <c r="AH47" s="6"/>
      <c r="AI47" s="6"/>
      <c r="AJ47" s="8"/>
      <c r="AK47" s="5"/>
      <c r="AL47" s="6"/>
      <c r="AM47" s="6"/>
      <c r="AN47" s="6"/>
      <c r="AO47" s="7"/>
      <c r="AP47" s="173"/>
      <c r="AQ47" s="169"/>
    </row>
    <row r="48" spans="1:45" ht="12.75" customHeight="1" thickBot="1" x14ac:dyDescent="0.25">
      <c r="A48" s="189" t="s">
        <v>94</v>
      </c>
      <c r="B48" s="30" t="s">
        <v>210</v>
      </c>
      <c r="C48" s="47" t="s">
        <v>95</v>
      </c>
      <c r="D48" s="4"/>
      <c r="E48" s="59">
        <f t="shared" si="11"/>
        <v>15</v>
      </c>
      <c r="F48" s="60">
        <f>K48+P48+U48+Z48+AE48+AJ48+AO48</f>
        <v>4</v>
      </c>
      <c r="G48" s="27"/>
      <c r="H48" s="25"/>
      <c r="I48" s="25"/>
      <c r="J48" s="25"/>
      <c r="K48" s="28"/>
      <c r="L48" s="25"/>
      <c r="M48" s="25"/>
      <c r="N48" s="25"/>
      <c r="O48" s="25"/>
      <c r="P48" s="26"/>
      <c r="Q48" s="27"/>
      <c r="R48" s="25"/>
      <c r="S48" s="25"/>
      <c r="T48" s="25"/>
      <c r="U48" s="28"/>
      <c r="V48" s="25"/>
      <c r="W48" s="25"/>
      <c r="X48" s="25"/>
      <c r="Y48" s="25"/>
      <c r="Z48" s="26"/>
      <c r="AA48" s="27">
        <v>15</v>
      </c>
      <c r="AB48" s="25">
        <v>0</v>
      </c>
      <c r="AC48" s="25">
        <v>0</v>
      </c>
      <c r="AD48" s="25" t="s">
        <v>27</v>
      </c>
      <c r="AE48" s="28">
        <v>4</v>
      </c>
      <c r="AF48" s="25"/>
      <c r="AG48" s="25"/>
      <c r="AH48" s="25"/>
      <c r="AI48" s="25"/>
      <c r="AJ48" s="26"/>
      <c r="AK48" s="27"/>
      <c r="AL48" s="25"/>
      <c r="AM48" s="25"/>
      <c r="AN48" s="25"/>
      <c r="AO48" s="28"/>
      <c r="AP48" s="181"/>
      <c r="AQ48" s="180"/>
    </row>
    <row r="49" spans="1:45" ht="13.5" customHeight="1" thickBot="1" x14ac:dyDescent="0.25">
      <c r="A49" s="228" t="s">
        <v>96</v>
      </c>
      <c r="B49" s="243" t="s">
        <v>97</v>
      </c>
      <c r="C49" s="244"/>
      <c r="D49" s="245"/>
      <c r="E49" s="246">
        <f>SUM(E50:E56)</f>
        <v>105</v>
      </c>
      <c r="F49" s="246">
        <f t="shared" ref="F49:K49" si="13">SUM(F50:F56)</f>
        <v>28</v>
      </c>
      <c r="G49" s="232">
        <f t="shared" si="13"/>
        <v>0</v>
      </c>
      <c r="H49" s="233">
        <f>SUM(H50:H56)</f>
        <v>0</v>
      </c>
      <c r="I49" s="233">
        <f t="shared" si="13"/>
        <v>0</v>
      </c>
      <c r="J49" s="233">
        <f t="shared" si="13"/>
        <v>0</v>
      </c>
      <c r="K49" s="234">
        <f t="shared" si="13"/>
        <v>0</v>
      </c>
      <c r="L49" s="233">
        <f t="shared" ref="L49:AO49" si="14">SUM(L50:L56)</f>
        <v>0</v>
      </c>
      <c r="M49" s="233">
        <f t="shared" si="14"/>
        <v>0</v>
      </c>
      <c r="N49" s="233">
        <f t="shared" si="14"/>
        <v>0</v>
      </c>
      <c r="O49" s="233">
        <f t="shared" si="14"/>
        <v>0</v>
      </c>
      <c r="P49" s="233">
        <f t="shared" si="14"/>
        <v>0</v>
      </c>
      <c r="Q49" s="232">
        <f t="shared" si="14"/>
        <v>0</v>
      </c>
      <c r="R49" s="233">
        <f t="shared" si="14"/>
        <v>0</v>
      </c>
      <c r="S49" s="233">
        <f t="shared" si="14"/>
        <v>0</v>
      </c>
      <c r="T49" s="233">
        <f>SUM(T50:T56)</f>
        <v>0</v>
      </c>
      <c r="U49" s="234">
        <f t="shared" si="14"/>
        <v>0</v>
      </c>
      <c r="V49" s="233">
        <f t="shared" si="14"/>
        <v>0</v>
      </c>
      <c r="W49" s="233">
        <f t="shared" si="14"/>
        <v>0</v>
      </c>
      <c r="X49" s="233">
        <f t="shared" si="14"/>
        <v>0</v>
      </c>
      <c r="Y49" s="233">
        <f t="shared" si="14"/>
        <v>0</v>
      </c>
      <c r="Z49" s="233">
        <f t="shared" si="14"/>
        <v>0</v>
      </c>
      <c r="AA49" s="232">
        <f t="shared" si="14"/>
        <v>0</v>
      </c>
      <c r="AB49" s="233">
        <f t="shared" si="14"/>
        <v>0</v>
      </c>
      <c r="AC49" s="233">
        <f>SUM(AC50:AC56)</f>
        <v>0</v>
      </c>
      <c r="AD49" s="233">
        <f t="shared" si="14"/>
        <v>0</v>
      </c>
      <c r="AE49" s="234">
        <f t="shared" si="14"/>
        <v>0</v>
      </c>
      <c r="AF49" s="233">
        <f>SUM(AF50:AF56)</f>
        <v>105</v>
      </c>
      <c r="AG49" s="233">
        <f t="shared" si="14"/>
        <v>0</v>
      </c>
      <c r="AH49" s="233">
        <f>SUM(AH50:AH56)</f>
        <v>0</v>
      </c>
      <c r="AI49" s="233">
        <f t="shared" si="14"/>
        <v>0</v>
      </c>
      <c r="AJ49" s="233">
        <f t="shared" si="14"/>
        <v>28</v>
      </c>
      <c r="AK49" s="232">
        <f t="shared" si="14"/>
        <v>0</v>
      </c>
      <c r="AL49" s="233">
        <f t="shared" si="14"/>
        <v>0</v>
      </c>
      <c r="AM49" s="233">
        <f t="shared" si="14"/>
        <v>0</v>
      </c>
      <c r="AN49" s="233">
        <f t="shared" si="14"/>
        <v>0</v>
      </c>
      <c r="AO49" s="234">
        <f t="shared" si="14"/>
        <v>0</v>
      </c>
      <c r="AP49" s="235"/>
      <c r="AQ49" s="228"/>
    </row>
    <row r="50" spans="1:45" ht="12.75" customHeight="1" x14ac:dyDescent="0.2">
      <c r="A50" s="169" t="s">
        <v>98</v>
      </c>
      <c r="B50" s="2" t="s">
        <v>211</v>
      </c>
      <c r="C50" s="48" t="s">
        <v>99</v>
      </c>
      <c r="D50" s="10"/>
      <c r="E50" s="59">
        <f t="shared" ref="E50:E56" si="15">G50+H50+I50+L50+M50+N50+Q50+R50+S50+V50+W50+X50+AA50+AB50+AC50+AF50+AG50+AH50+AK50+AL50+AM50</f>
        <v>15</v>
      </c>
      <c r="F50" s="59">
        <f t="shared" ref="F50:F56" si="16">K50+P50+U50+Z50+AE50+AJ50+AO50</f>
        <v>4</v>
      </c>
      <c r="G50" s="172"/>
      <c r="H50" s="9"/>
      <c r="I50" s="9"/>
      <c r="J50" s="9"/>
      <c r="K50" s="49"/>
      <c r="L50" s="9"/>
      <c r="M50" s="9"/>
      <c r="N50" s="9"/>
      <c r="O50" s="9"/>
      <c r="P50" s="171"/>
      <c r="Q50" s="172"/>
      <c r="R50" s="9"/>
      <c r="S50" s="9"/>
      <c r="T50" s="9"/>
      <c r="U50" s="49"/>
      <c r="V50" s="9"/>
      <c r="W50" s="9"/>
      <c r="X50" s="9"/>
      <c r="Y50" s="9"/>
      <c r="Z50" s="3"/>
      <c r="AA50" s="5"/>
      <c r="AB50" s="6"/>
      <c r="AC50" s="6"/>
      <c r="AD50" s="6"/>
      <c r="AE50" s="7"/>
      <c r="AF50" s="6">
        <v>15</v>
      </c>
      <c r="AG50" s="6">
        <v>0</v>
      </c>
      <c r="AH50" s="6">
        <v>0</v>
      </c>
      <c r="AI50" s="6" t="s">
        <v>25</v>
      </c>
      <c r="AJ50" s="8">
        <v>4</v>
      </c>
      <c r="AK50" s="172"/>
      <c r="AL50" s="9"/>
      <c r="AM50" s="9"/>
      <c r="AN50" s="6"/>
      <c r="AO50" s="207"/>
      <c r="AP50" s="173"/>
      <c r="AQ50" s="169"/>
    </row>
    <row r="51" spans="1:45" ht="12.75" customHeight="1" x14ac:dyDescent="0.2">
      <c r="A51" s="169" t="s">
        <v>100</v>
      </c>
      <c r="B51" s="155" t="s">
        <v>212</v>
      </c>
      <c r="C51" s="50" t="s">
        <v>101</v>
      </c>
      <c r="D51" s="20"/>
      <c r="E51" s="174">
        <f t="shared" si="15"/>
        <v>15</v>
      </c>
      <c r="F51" s="174">
        <f t="shared" si="16"/>
        <v>4</v>
      </c>
      <c r="G51" s="172"/>
      <c r="H51" s="9"/>
      <c r="I51" s="9"/>
      <c r="J51" s="9"/>
      <c r="K51" s="49"/>
      <c r="L51" s="9"/>
      <c r="M51" s="9"/>
      <c r="N51" s="9"/>
      <c r="O51" s="9"/>
      <c r="P51" s="171"/>
      <c r="Q51" s="172"/>
      <c r="R51" s="9"/>
      <c r="S51" s="9"/>
      <c r="T51" s="9"/>
      <c r="U51" s="49"/>
      <c r="V51" s="9"/>
      <c r="W51" s="9"/>
      <c r="X51" s="9"/>
      <c r="Y51" s="9"/>
      <c r="Z51" s="3"/>
      <c r="AA51" s="5"/>
      <c r="AB51" s="6"/>
      <c r="AC51" s="6"/>
      <c r="AD51" s="6"/>
      <c r="AE51" s="7"/>
      <c r="AF51" s="6">
        <v>15</v>
      </c>
      <c r="AG51" s="6">
        <v>0</v>
      </c>
      <c r="AH51" s="6">
        <v>0</v>
      </c>
      <c r="AI51" s="6" t="s">
        <v>27</v>
      </c>
      <c r="AJ51" s="8">
        <v>4</v>
      </c>
      <c r="AK51" s="172"/>
      <c r="AL51" s="9"/>
      <c r="AM51" s="9"/>
      <c r="AN51" s="6"/>
      <c r="AO51" s="207"/>
      <c r="AP51" s="46"/>
      <c r="AQ51" s="51"/>
    </row>
    <row r="52" spans="1:45" ht="12.75" customHeight="1" x14ac:dyDescent="0.2">
      <c r="A52" s="169" t="s">
        <v>102</v>
      </c>
      <c r="B52" s="155" t="s">
        <v>213</v>
      </c>
      <c r="C52" s="50" t="s">
        <v>103</v>
      </c>
      <c r="D52" s="20" t="s">
        <v>237</v>
      </c>
      <c r="E52" s="174">
        <f t="shared" si="15"/>
        <v>15</v>
      </c>
      <c r="F52" s="174">
        <f t="shared" si="16"/>
        <v>4</v>
      </c>
      <c r="G52" s="172"/>
      <c r="H52" s="9"/>
      <c r="I52" s="9"/>
      <c r="J52" s="9"/>
      <c r="K52" s="49"/>
      <c r="L52" s="9"/>
      <c r="M52" s="9"/>
      <c r="N52" s="9"/>
      <c r="O52" s="9"/>
      <c r="P52" s="3"/>
      <c r="Q52" s="172"/>
      <c r="R52" s="9"/>
      <c r="S52" s="9"/>
      <c r="T52" s="9"/>
      <c r="U52" s="49"/>
      <c r="V52" s="6"/>
      <c r="W52" s="6"/>
      <c r="X52" s="6"/>
      <c r="Y52" s="6"/>
      <c r="Z52" s="8"/>
      <c r="AA52" s="5"/>
      <c r="AB52" s="6"/>
      <c r="AC52" s="6"/>
      <c r="AD52" s="6"/>
      <c r="AE52" s="7"/>
      <c r="AF52" s="6">
        <v>15</v>
      </c>
      <c r="AG52" s="6">
        <v>0</v>
      </c>
      <c r="AH52" s="6">
        <v>0</v>
      </c>
      <c r="AI52" s="6" t="s">
        <v>27</v>
      </c>
      <c r="AJ52" s="8">
        <v>4</v>
      </c>
      <c r="AK52" s="172"/>
      <c r="AL52" s="9"/>
      <c r="AM52" s="9"/>
      <c r="AN52" s="9"/>
      <c r="AO52" s="49"/>
      <c r="AP52" s="46"/>
      <c r="AQ52" s="16"/>
    </row>
    <row r="53" spans="1:45" ht="12.75" customHeight="1" x14ac:dyDescent="0.2">
      <c r="A53" s="169" t="s">
        <v>104</v>
      </c>
      <c r="B53" s="155" t="s">
        <v>214</v>
      </c>
      <c r="C53" s="50" t="s">
        <v>105</v>
      </c>
      <c r="D53" s="20"/>
      <c r="E53" s="174">
        <f t="shared" si="15"/>
        <v>15</v>
      </c>
      <c r="F53" s="174">
        <f t="shared" si="16"/>
        <v>4</v>
      </c>
      <c r="G53" s="172"/>
      <c r="H53" s="9"/>
      <c r="I53" s="9"/>
      <c r="J53" s="9"/>
      <c r="K53" s="49"/>
      <c r="L53" s="9"/>
      <c r="M53" s="9"/>
      <c r="N53" s="9"/>
      <c r="O53" s="9"/>
      <c r="P53" s="3"/>
      <c r="Q53" s="172"/>
      <c r="R53" s="9"/>
      <c r="S53" s="9"/>
      <c r="T53" s="9"/>
      <c r="U53" s="49"/>
      <c r="V53" s="9"/>
      <c r="W53" s="9"/>
      <c r="X53" s="9"/>
      <c r="Y53" s="9"/>
      <c r="Z53" s="171"/>
      <c r="AA53" s="5"/>
      <c r="AB53" s="6"/>
      <c r="AC53" s="6"/>
      <c r="AD53" s="6"/>
      <c r="AE53" s="7"/>
      <c r="AF53" s="6">
        <v>15</v>
      </c>
      <c r="AG53" s="6">
        <v>0</v>
      </c>
      <c r="AH53" s="6">
        <v>0</v>
      </c>
      <c r="AI53" s="6" t="s">
        <v>27</v>
      </c>
      <c r="AJ53" s="8">
        <v>4</v>
      </c>
      <c r="AK53" s="5"/>
      <c r="AL53" s="6"/>
      <c r="AM53" s="6"/>
      <c r="AN53" s="6"/>
      <c r="AO53" s="7"/>
      <c r="AP53" s="46"/>
      <c r="AQ53" s="16"/>
    </row>
    <row r="54" spans="1:45" ht="12.75" customHeight="1" x14ac:dyDescent="0.2">
      <c r="A54" s="169" t="s">
        <v>106</v>
      </c>
      <c r="B54" s="155" t="s">
        <v>215</v>
      </c>
      <c r="C54" s="50" t="s">
        <v>107</v>
      </c>
      <c r="D54" s="20"/>
      <c r="E54" s="174">
        <f>G54+H54+I54+L54+M54+N54+Q54+R54+S54+V54+W54+X54+AA54+AB54+AC54+AF54+AG54+AH54+AK54+AL54+AM54</f>
        <v>15</v>
      </c>
      <c r="F54" s="174">
        <f t="shared" si="16"/>
        <v>4</v>
      </c>
      <c r="G54" s="172"/>
      <c r="H54" s="9"/>
      <c r="I54" s="9"/>
      <c r="J54" s="9"/>
      <c r="K54" s="49"/>
      <c r="L54" s="9"/>
      <c r="M54" s="9"/>
      <c r="N54" s="9"/>
      <c r="O54" s="9"/>
      <c r="P54" s="3"/>
      <c r="Q54" s="172"/>
      <c r="R54" s="9"/>
      <c r="S54" s="9"/>
      <c r="T54" s="9"/>
      <c r="U54" s="49"/>
      <c r="V54" s="6"/>
      <c r="W54" s="6"/>
      <c r="X54" s="6"/>
      <c r="Y54" s="6"/>
      <c r="Z54" s="8"/>
      <c r="AA54" s="11"/>
      <c r="AB54" s="12"/>
      <c r="AC54" s="12"/>
      <c r="AD54" s="12"/>
      <c r="AE54" s="13"/>
      <c r="AF54" s="6">
        <v>15</v>
      </c>
      <c r="AG54" s="6">
        <v>0</v>
      </c>
      <c r="AH54" s="6">
        <v>0</v>
      </c>
      <c r="AI54" s="6" t="s">
        <v>25</v>
      </c>
      <c r="AJ54" s="8">
        <v>4</v>
      </c>
      <c r="AK54" s="5"/>
      <c r="AL54" s="6"/>
      <c r="AM54" s="6"/>
      <c r="AN54" s="6"/>
      <c r="AO54" s="7"/>
      <c r="AP54" s="46"/>
      <c r="AQ54" s="51"/>
    </row>
    <row r="55" spans="1:45" ht="12.75" customHeight="1" x14ac:dyDescent="0.2">
      <c r="A55" s="169" t="s">
        <v>108</v>
      </c>
      <c r="B55" s="155" t="s">
        <v>216</v>
      </c>
      <c r="C55" s="50" t="s">
        <v>109</v>
      </c>
      <c r="D55" s="20"/>
      <c r="E55" s="174">
        <f>G55+H55+I55+L55+M55+N55+Q55+R55+S55+V55+W55+X55+AA55+AB55+AC55+AF55+AG55+AH55+AK55+AL55+AM55</f>
        <v>15</v>
      </c>
      <c r="F55" s="174">
        <f>K55+P55+U55+Z55+AE55+AJ55+AO55</f>
        <v>4</v>
      </c>
      <c r="G55" s="172"/>
      <c r="H55" s="9"/>
      <c r="I55" s="9"/>
      <c r="J55" s="9"/>
      <c r="K55" s="49"/>
      <c r="L55" s="9"/>
      <c r="M55" s="9"/>
      <c r="N55" s="9"/>
      <c r="O55" s="9"/>
      <c r="P55" s="3"/>
      <c r="Q55" s="172"/>
      <c r="R55" s="9"/>
      <c r="S55" s="9"/>
      <c r="T55" s="9"/>
      <c r="U55" s="49"/>
      <c r="V55" s="9"/>
      <c r="W55" s="9"/>
      <c r="X55" s="9"/>
      <c r="Y55" s="9"/>
      <c r="Z55" s="171"/>
      <c r="AA55" s="5"/>
      <c r="AB55" s="6"/>
      <c r="AC55" s="6"/>
      <c r="AD55" s="6"/>
      <c r="AE55" s="7"/>
      <c r="AF55" s="6">
        <v>15</v>
      </c>
      <c r="AG55" s="6">
        <v>0</v>
      </c>
      <c r="AH55" s="6">
        <v>0</v>
      </c>
      <c r="AI55" s="6" t="s">
        <v>27</v>
      </c>
      <c r="AJ55" s="8">
        <v>4</v>
      </c>
      <c r="AK55" s="5"/>
      <c r="AL55" s="6"/>
      <c r="AM55" s="6"/>
      <c r="AN55" s="6"/>
      <c r="AO55" s="7"/>
      <c r="AP55" s="46"/>
      <c r="AQ55" s="16"/>
    </row>
    <row r="56" spans="1:45" ht="12.75" customHeight="1" thickBot="1" x14ac:dyDescent="0.25">
      <c r="A56" s="180" t="s">
        <v>110</v>
      </c>
      <c r="B56" s="156" t="s">
        <v>217</v>
      </c>
      <c r="C56" s="52" t="s">
        <v>111</v>
      </c>
      <c r="D56" s="53"/>
      <c r="E56" s="60">
        <f t="shared" si="15"/>
        <v>15</v>
      </c>
      <c r="F56" s="60">
        <f t="shared" si="16"/>
        <v>4</v>
      </c>
      <c r="G56" s="178"/>
      <c r="H56" s="176"/>
      <c r="I56" s="176"/>
      <c r="J56" s="176"/>
      <c r="K56" s="54"/>
      <c r="L56" s="176"/>
      <c r="M56" s="176"/>
      <c r="N56" s="176"/>
      <c r="O56" s="176"/>
      <c r="P56" s="47"/>
      <c r="Q56" s="178"/>
      <c r="R56" s="176"/>
      <c r="S56" s="176"/>
      <c r="T56" s="176"/>
      <c r="U56" s="54"/>
      <c r="V56" s="25"/>
      <c r="W56" s="25"/>
      <c r="X56" s="25"/>
      <c r="Y56" s="25"/>
      <c r="Z56" s="26"/>
      <c r="AA56" s="27"/>
      <c r="AB56" s="25"/>
      <c r="AC56" s="25"/>
      <c r="AD56" s="25"/>
      <c r="AE56" s="28"/>
      <c r="AF56" s="25">
        <v>15</v>
      </c>
      <c r="AG56" s="25">
        <v>0</v>
      </c>
      <c r="AH56" s="25">
        <v>0</v>
      </c>
      <c r="AI56" s="25" t="s">
        <v>25</v>
      </c>
      <c r="AJ56" s="26">
        <v>4</v>
      </c>
      <c r="AK56" s="27"/>
      <c r="AL56" s="25"/>
      <c r="AM56" s="25"/>
      <c r="AN56" s="25"/>
      <c r="AO56" s="28"/>
      <c r="AP56" s="186"/>
      <c r="AQ56" s="189"/>
    </row>
    <row r="57" spans="1:45" ht="13.5" customHeight="1" thickBot="1" x14ac:dyDescent="0.25">
      <c r="A57" s="228" t="s">
        <v>112</v>
      </c>
      <c r="B57" s="243" t="s">
        <v>113</v>
      </c>
      <c r="C57" s="244"/>
      <c r="D57" s="245"/>
      <c r="E57" s="246">
        <f t="shared" ref="E57:AO57" si="17">SUM(E58:E64)</f>
        <v>105</v>
      </c>
      <c r="F57" s="246">
        <f t="shared" si="17"/>
        <v>28</v>
      </c>
      <c r="G57" s="232">
        <f t="shared" si="17"/>
        <v>0</v>
      </c>
      <c r="H57" s="233">
        <f t="shared" si="17"/>
        <v>0</v>
      </c>
      <c r="I57" s="233">
        <f t="shared" si="17"/>
        <v>0</v>
      </c>
      <c r="J57" s="233">
        <f t="shared" si="17"/>
        <v>0</v>
      </c>
      <c r="K57" s="234">
        <f t="shared" si="17"/>
        <v>0</v>
      </c>
      <c r="L57" s="233">
        <f t="shared" si="17"/>
        <v>0</v>
      </c>
      <c r="M57" s="233">
        <f t="shared" si="17"/>
        <v>0</v>
      </c>
      <c r="N57" s="233">
        <f t="shared" si="17"/>
        <v>0</v>
      </c>
      <c r="O57" s="233">
        <f t="shared" si="17"/>
        <v>0</v>
      </c>
      <c r="P57" s="233">
        <f t="shared" si="17"/>
        <v>0</v>
      </c>
      <c r="Q57" s="232">
        <f t="shared" si="17"/>
        <v>0</v>
      </c>
      <c r="R57" s="233">
        <f t="shared" si="17"/>
        <v>0</v>
      </c>
      <c r="S57" s="233">
        <f t="shared" si="17"/>
        <v>0</v>
      </c>
      <c r="T57" s="233">
        <f t="shared" si="17"/>
        <v>0</v>
      </c>
      <c r="U57" s="234">
        <f t="shared" si="17"/>
        <v>0</v>
      </c>
      <c r="V57" s="233">
        <f t="shared" si="17"/>
        <v>0</v>
      </c>
      <c r="W57" s="233">
        <f t="shared" si="17"/>
        <v>0</v>
      </c>
      <c r="X57" s="233">
        <f t="shared" si="17"/>
        <v>0</v>
      </c>
      <c r="Y57" s="233">
        <f t="shared" si="17"/>
        <v>0</v>
      </c>
      <c r="Z57" s="233">
        <f t="shared" si="17"/>
        <v>0</v>
      </c>
      <c r="AA57" s="232">
        <f t="shared" si="17"/>
        <v>0</v>
      </c>
      <c r="AB57" s="233">
        <f t="shared" si="17"/>
        <v>0</v>
      </c>
      <c r="AC57" s="233">
        <f t="shared" si="17"/>
        <v>0</v>
      </c>
      <c r="AD57" s="233">
        <f t="shared" si="17"/>
        <v>0</v>
      </c>
      <c r="AE57" s="234">
        <f t="shared" si="17"/>
        <v>0</v>
      </c>
      <c r="AF57" s="233">
        <f>SUM(AF58:AF64)</f>
        <v>105</v>
      </c>
      <c r="AG57" s="233">
        <f t="shared" si="17"/>
        <v>0</v>
      </c>
      <c r="AH57" s="233">
        <f t="shared" si="17"/>
        <v>0</v>
      </c>
      <c r="AI57" s="233">
        <f>SUM(AI58:AI64)</f>
        <v>0</v>
      </c>
      <c r="AJ57" s="233">
        <f t="shared" si="17"/>
        <v>28</v>
      </c>
      <c r="AK57" s="232">
        <f t="shared" si="17"/>
        <v>0</v>
      </c>
      <c r="AL57" s="233">
        <f t="shared" si="17"/>
        <v>0</v>
      </c>
      <c r="AM57" s="233">
        <f t="shared" si="17"/>
        <v>0</v>
      </c>
      <c r="AN57" s="233">
        <f t="shared" si="17"/>
        <v>0</v>
      </c>
      <c r="AO57" s="234">
        <f t="shared" si="17"/>
        <v>0</v>
      </c>
      <c r="AP57" s="235"/>
      <c r="AQ57" s="228"/>
    </row>
    <row r="58" spans="1:45" ht="12.75" customHeight="1" x14ac:dyDescent="0.2">
      <c r="A58" s="169" t="s">
        <v>114</v>
      </c>
      <c r="B58" s="2" t="s">
        <v>218</v>
      </c>
      <c r="C58" s="48" t="s">
        <v>99</v>
      </c>
      <c r="D58" s="10"/>
      <c r="E58" s="59">
        <f t="shared" ref="E58:E64" si="18">G58+H58+I58+L58+M58+N58+Q58+R58+S58+V58+W58+X58+AA58+AB58+AC58+AF58+AG58+AH58+AK58+AL58+AM58</f>
        <v>15</v>
      </c>
      <c r="F58" s="59">
        <f t="shared" ref="F58:F64" si="19">K58+P58+U58+Z58+AE58+AJ58+AO58</f>
        <v>4</v>
      </c>
      <c r="G58" s="172"/>
      <c r="H58" s="9"/>
      <c r="I58" s="9"/>
      <c r="J58" s="9"/>
      <c r="K58" s="49"/>
      <c r="L58" s="9"/>
      <c r="M58" s="9"/>
      <c r="N58" s="9"/>
      <c r="O58" s="9"/>
      <c r="P58" s="3"/>
      <c r="Q58" s="172"/>
      <c r="R58" s="9"/>
      <c r="S58" s="9"/>
      <c r="T58" s="9"/>
      <c r="U58" s="49"/>
      <c r="V58" s="6"/>
      <c r="W58" s="6"/>
      <c r="X58" s="6"/>
      <c r="Y58" s="6"/>
      <c r="Z58" s="8"/>
      <c r="AA58" s="5"/>
      <c r="AB58" s="6"/>
      <c r="AC58" s="6"/>
      <c r="AD58" s="6"/>
      <c r="AE58" s="7"/>
      <c r="AF58" s="6">
        <v>15</v>
      </c>
      <c r="AG58" s="6">
        <v>0</v>
      </c>
      <c r="AH58" s="6">
        <v>0</v>
      </c>
      <c r="AI58" s="6" t="s">
        <v>25</v>
      </c>
      <c r="AJ58" s="8">
        <v>4</v>
      </c>
      <c r="AK58" s="172"/>
      <c r="AL58" s="9"/>
      <c r="AM58" s="9"/>
      <c r="AN58" s="6"/>
      <c r="AO58" s="207"/>
      <c r="AP58" s="173"/>
      <c r="AQ58" s="169"/>
      <c r="AR58" s="152"/>
      <c r="AS58" s="152"/>
    </row>
    <row r="59" spans="1:45" ht="12.75" customHeight="1" x14ac:dyDescent="0.2">
      <c r="A59" s="169" t="s">
        <v>115</v>
      </c>
      <c r="B59" s="18" t="s">
        <v>219</v>
      </c>
      <c r="C59" s="3" t="s">
        <v>116</v>
      </c>
      <c r="D59" s="10"/>
      <c r="E59" s="174">
        <f t="shared" si="18"/>
        <v>15</v>
      </c>
      <c r="F59" s="174">
        <f t="shared" si="19"/>
        <v>4</v>
      </c>
      <c r="G59" s="172"/>
      <c r="H59" s="9"/>
      <c r="I59" s="9"/>
      <c r="J59" s="9"/>
      <c r="K59" s="49"/>
      <c r="L59" s="9"/>
      <c r="M59" s="9"/>
      <c r="N59" s="9"/>
      <c r="O59" s="9"/>
      <c r="P59" s="3"/>
      <c r="Q59" s="172"/>
      <c r="R59" s="9"/>
      <c r="S59" s="9"/>
      <c r="T59" s="9"/>
      <c r="U59" s="49"/>
      <c r="V59" s="6"/>
      <c r="W59" s="6"/>
      <c r="X59" s="6"/>
      <c r="Y59" s="6"/>
      <c r="Z59" s="8"/>
      <c r="AA59" s="5"/>
      <c r="AB59" s="6"/>
      <c r="AC59" s="6"/>
      <c r="AD59" s="6"/>
      <c r="AE59" s="7"/>
      <c r="AF59" s="6">
        <v>15</v>
      </c>
      <c r="AG59" s="6">
        <v>0</v>
      </c>
      <c r="AH59" s="6">
        <v>0</v>
      </c>
      <c r="AI59" s="6" t="s">
        <v>27</v>
      </c>
      <c r="AJ59" s="8">
        <v>4</v>
      </c>
      <c r="AK59" s="172"/>
      <c r="AL59" s="9"/>
      <c r="AM59" s="9"/>
      <c r="AN59" s="6"/>
      <c r="AO59" s="207"/>
      <c r="AP59" s="46"/>
      <c r="AQ59" s="225"/>
      <c r="AR59" s="152"/>
    </row>
    <row r="60" spans="1:45" ht="12.75" customHeight="1" x14ac:dyDescent="0.2">
      <c r="A60" s="169" t="s">
        <v>117</v>
      </c>
      <c r="B60" s="18" t="s">
        <v>220</v>
      </c>
      <c r="C60" s="3" t="s">
        <v>118</v>
      </c>
      <c r="D60" s="10"/>
      <c r="E60" s="174">
        <f t="shared" si="18"/>
        <v>15</v>
      </c>
      <c r="F60" s="174">
        <f t="shared" si="19"/>
        <v>4</v>
      </c>
      <c r="G60" s="172"/>
      <c r="H60" s="9"/>
      <c r="I60" s="9"/>
      <c r="J60" s="9"/>
      <c r="K60" s="49"/>
      <c r="L60" s="9"/>
      <c r="M60" s="9"/>
      <c r="N60" s="9"/>
      <c r="O60" s="9"/>
      <c r="P60" s="3"/>
      <c r="Q60" s="172"/>
      <c r="R60" s="9"/>
      <c r="S60" s="9"/>
      <c r="T60" s="9"/>
      <c r="U60" s="49"/>
      <c r="V60" s="6"/>
      <c r="W60" s="6"/>
      <c r="X60" s="6"/>
      <c r="Y60" s="6"/>
      <c r="Z60" s="8"/>
      <c r="AA60" s="5"/>
      <c r="AB60" s="6"/>
      <c r="AC60" s="6"/>
      <c r="AD60" s="6"/>
      <c r="AE60" s="7"/>
      <c r="AF60" s="6">
        <v>15</v>
      </c>
      <c r="AG60" s="6">
        <v>0</v>
      </c>
      <c r="AH60" s="6">
        <v>0</v>
      </c>
      <c r="AI60" s="6" t="s">
        <v>27</v>
      </c>
      <c r="AJ60" s="8">
        <v>4</v>
      </c>
      <c r="AK60" s="172"/>
      <c r="AL60" s="9"/>
      <c r="AM60" s="9"/>
      <c r="AN60" s="9"/>
      <c r="AO60" s="49"/>
      <c r="AP60" s="46"/>
      <c r="AQ60" s="16"/>
      <c r="AR60" s="152"/>
    </row>
    <row r="61" spans="1:45" ht="12.75" customHeight="1" x14ac:dyDescent="0.2">
      <c r="A61" s="169" t="s">
        <v>119</v>
      </c>
      <c r="B61" s="18" t="s">
        <v>221</v>
      </c>
      <c r="C61" s="3" t="s">
        <v>120</v>
      </c>
      <c r="D61" s="20" t="s">
        <v>237</v>
      </c>
      <c r="E61" s="174">
        <f t="shared" si="18"/>
        <v>15</v>
      </c>
      <c r="F61" s="174">
        <f t="shared" si="19"/>
        <v>4</v>
      </c>
      <c r="G61" s="172"/>
      <c r="H61" s="9"/>
      <c r="I61" s="9"/>
      <c r="J61" s="9"/>
      <c r="K61" s="49"/>
      <c r="L61" s="9"/>
      <c r="M61" s="9"/>
      <c r="N61" s="9"/>
      <c r="O61" s="9"/>
      <c r="P61" s="3"/>
      <c r="Q61" s="172"/>
      <c r="R61" s="9"/>
      <c r="S61" s="9"/>
      <c r="T61" s="9"/>
      <c r="U61" s="49"/>
      <c r="V61" s="6"/>
      <c r="W61" s="6"/>
      <c r="X61" s="6"/>
      <c r="Y61" s="6"/>
      <c r="Z61" s="8"/>
      <c r="AA61" s="5"/>
      <c r="AB61" s="6"/>
      <c r="AC61" s="6"/>
      <c r="AD61" s="6"/>
      <c r="AE61" s="7"/>
      <c r="AF61" s="6">
        <v>15</v>
      </c>
      <c r="AG61" s="6">
        <v>0</v>
      </c>
      <c r="AH61" s="6">
        <v>0</v>
      </c>
      <c r="AI61" s="6" t="s">
        <v>27</v>
      </c>
      <c r="AJ61" s="8">
        <v>4</v>
      </c>
      <c r="AK61" s="5"/>
      <c r="AL61" s="6"/>
      <c r="AM61" s="6"/>
      <c r="AN61" s="6"/>
      <c r="AO61" s="7"/>
      <c r="AP61" s="46"/>
      <c r="AQ61" s="16"/>
      <c r="AR61" s="152"/>
    </row>
    <row r="62" spans="1:45" ht="12.75" customHeight="1" x14ac:dyDescent="0.2">
      <c r="A62" s="169" t="s">
        <v>121</v>
      </c>
      <c r="B62" s="18" t="s">
        <v>222</v>
      </c>
      <c r="C62" s="3" t="s">
        <v>122</v>
      </c>
      <c r="D62" s="10"/>
      <c r="E62" s="174">
        <f t="shared" si="18"/>
        <v>15</v>
      </c>
      <c r="F62" s="174">
        <f t="shared" si="19"/>
        <v>4</v>
      </c>
      <c r="G62" s="172"/>
      <c r="H62" s="9"/>
      <c r="I62" s="9"/>
      <c r="J62" s="9"/>
      <c r="K62" s="49"/>
      <c r="L62" s="9"/>
      <c r="M62" s="9"/>
      <c r="N62" s="9"/>
      <c r="O62" s="9"/>
      <c r="P62" s="3"/>
      <c r="Q62" s="172"/>
      <c r="R62" s="9"/>
      <c r="S62" s="9"/>
      <c r="T62" s="9"/>
      <c r="U62" s="49"/>
      <c r="V62" s="6"/>
      <c r="W62" s="6"/>
      <c r="X62" s="6"/>
      <c r="Y62" s="6"/>
      <c r="Z62" s="8"/>
      <c r="AA62" s="5"/>
      <c r="AB62" s="6"/>
      <c r="AC62" s="6"/>
      <c r="AD62" s="6"/>
      <c r="AE62" s="7"/>
      <c r="AF62" s="6">
        <v>15</v>
      </c>
      <c r="AG62" s="6">
        <v>0</v>
      </c>
      <c r="AH62" s="6">
        <v>0</v>
      </c>
      <c r="AI62" s="6" t="s">
        <v>25</v>
      </c>
      <c r="AJ62" s="8">
        <v>4</v>
      </c>
      <c r="AK62" s="5"/>
      <c r="AL62" s="6"/>
      <c r="AM62" s="6"/>
      <c r="AN62" s="6"/>
      <c r="AO62" s="7"/>
      <c r="AP62" s="46"/>
      <c r="AQ62" s="16"/>
      <c r="AR62" s="152"/>
    </row>
    <row r="63" spans="1:45" ht="12.75" customHeight="1" x14ac:dyDescent="0.2">
      <c r="A63" s="169" t="s">
        <v>123</v>
      </c>
      <c r="B63" s="18" t="s">
        <v>223</v>
      </c>
      <c r="C63" s="3" t="s">
        <v>124</v>
      </c>
      <c r="D63" s="10"/>
      <c r="E63" s="174">
        <f>G63+H63+I63+L63+M63+N63+Q63+R63+S63+V63+W63+X63+AA63+AB63+AC63+AF63+AG63+AH63+AK63+AL63+AM63</f>
        <v>15</v>
      </c>
      <c r="F63" s="174">
        <f t="shared" si="19"/>
        <v>4</v>
      </c>
      <c r="G63" s="172"/>
      <c r="H63" s="9"/>
      <c r="I63" s="9"/>
      <c r="J63" s="9"/>
      <c r="K63" s="49"/>
      <c r="L63" s="9"/>
      <c r="M63" s="9"/>
      <c r="N63" s="9"/>
      <c r="O63" s="9"/>
      <c r="P63" s="3"/>
      <c r="Q63" s="172"/>
      <c r="R63" s="9"/>
      <c r="S63" s="9"/>
      <c r="T63" s="9"/>
      <c r="U63" s="49"/>
      <c r="V63" s="6"/>
      <c r="W63" s="6"/>
      <c r="X63" s="6"/>
      <c r="Y63" s="6"/>
      <c r="Z63" s="8"/>
      <c r="AA63" s="27"/>
      <c r="AB63" s="25"/>
      <c r="AC63" s="25"/>
      <c r="AD63" s="25"/>
      <c r="AE63" s="28"/>
      <c r="AF63" s="6">
        <v>15</v>
      </c>
      <c r="AG63" s="6">
        <v>0</v>
      </c>
      <c r="AH63" s="6">
        <v>0</v>
      </c>
      <c r="AI63" s="6" t="s">
        <v>27</v>
      </c>
      <c r="AJ63" s="8">
        <v>4</v>
      </c>
      <c r="AK63" s="27"/>
      <c r="AL63" s="25"/>
      <c r="AM63" s="25"/>
      <c r="AN63" s="25"/>
      <c r="AO63" s="28"/>
      <c r="AP63" s="46"/>
      <c r="AQ63" s="16"/>
      <c r="AR63" s="152"/>
    </row>
    <row r="64" spans="1:45" ht="12.75" customHeight="1" thickBot="1" x14ac:dyDescent="0.25">
      <c r="A64" s="180" t="s">
        <v>125</v>
      </c>
      <c r="B64" s="35" t="s">
        <v>224</v>
      </c>
      <c r="C64" s="47" t="s">
        <v>126</v>
      </c>
      <c r="D64" s="4"/>
      <c r="E64" s="60">
        <f t="shared" si="18"/>
        <v>15</v>
      </c>
      <c r="F64" s="60">
        <f t="shared" si="19"/>
        <v>4</v>
      </c>
      <c r="G64" s="178"/>
      <c r="H64" s="176"/>
      <c r="I64" s="176"/>
      <c r="J64" s="176"/>
      <c r="K64" s="54"/>
      <c r="L64" s="176"/>
      <c r="M64" s="176"/>
      <c r="N64" s="176"/>
      <c r="O64" s="176"/>
      <c r="P64" s="47"/>
      <c r="Q64" s="178"/>
      <c r="R64" s="176"/>
      <c r="S64" s="176"/>
      <c r="T64" s="176"/>
      <c r="U64" s="54"/>
      <c r="V64" s="25"/>
      <c r="W64" s="25"/>
      <c r="X64" s="25"/>
      <c r="Y64" s="25"/>
      <c r="Z64" s="26"/>
      <c r="AA64" s="37"/>
      <c r="AB64" s="183"/>
      <c r="AC64" s="183"/>
      <c r="AD64" s="183"/>
      <c r="AE64" s="184"/>
      <c r="AF64" s="25">
        <v>15</v>
      </c>
      <c r="AG64" s="25">
        <v>0</v>
      </c>
      <c r="AH64" s="25">
        <v>0</v>
      </c>
      <c r="AI64" s="25" t="s">
        <v>25</v>
      </c>
      <c r="AJ64" s="26">
        <v>4</v>
      </c>
      <c r="AK64" s="37"/>
      <c r="AL64" s="38"/>
      <c r="AM64" s="38"/>
      <c r="AN64" s="38"/>
      <c r="AO64" s="39"/>
      <c r="AP64" s="186"/>
      <c r="AQ64" s="189"/>
      <c r="AR64" s="152"/>
      <c r="AS64" s="152"/>
    </row>
    <row r="65" spans="1:43" ht="13.5" customHeight="1" thickBot="1" x14ac:dyDescent="0.25">
      <c r="A65" s="236" t="s">
        <v>127</v>
      </c>
      <c r="B65" s="243" t="s">
        <v>128</v>
      </c>
      <c r="C65" s="244"/>
      <c r="D65" s="245"/>
      <c r="E65" s="246">
        <f t="shared" ref="E65:AO65" si="20">SUM(E66:E72)</f>
        <v>105</v>
      </c>
      <c r="F65" s="246">
        <f>SUM(F66:F72)</f>
        <v>28</v>
      </c>
      <c r="G65" s="232">
        <f t="shared" si="20"/>
        <v>0</v>
      </c>
      <c r="H65" s="233">
        <f t="shared" si="20"/>
        <v>0</v>
      </c>
      <c r="I65" s="233">
        <f t="shared" si="20"/>
        <v>0</v>
      </c>
      <c r="J65" s="233">
        <f>SUM(J66:J72)</f>
        <v>0</v>
      </c>
      <c r="K65" s="234">
        <f t="shared" si="20"/>
        <v>0</v>
      </c>
      <c r="L65" s="233">
        <f t="shared" si="20"/>
        <v>0</v>
      </c>
      <c r="M65" s="233">
        <f t="shared" si="20"/>
        <v>0</v>
      </c>
      <c r="N65" s="233">
        <f t="shared" si="20"/>
        <v>0</v>
      </c>
      <c r="O65" s="233">
        <f t="shared" si="20"/>
        <v>0</v>
      </c>
      <c r="P65" s="233">
        <f t="shared" si="20"/>
        <v>0</v>
      </c>
      <c r="Q65" s="232">
        <f t="shared" si="20"/>
        <v>0</v>
      </c>
      <c r="R65" s="233">
        <f t="shared" si="20"/>
        <v>0</v>
      </c>
      <c r="S65" s="233">
        <f t="shared" si="20"/>
        <v>0</v>
      </c>
      <c r="T65" s="233">
        <f t="shared" si="20"/>
        <v>0</v>
      </c>
      <c r="U65" s="234">
        <f t="shared" si="20"/>
        <v>0</v>
      </c>
      <c r="V65" s="233">
        <f t="shared" si="20"/>
        <v>0</v>
      </c>
      <c r="W65" s="233">
        <f t="shared" si="20"/>
        <v>0</v>
      </c>
      <c r="X65" s="233">
        <f t="shared" si="20"/>
        <v>0</v>
      </c>
      <c r="Y65" s="233">
        <f t="shared" si="20"/>
        <v>0</v>
      </c>
      <c r="Z65" s="233">
        <f t="shared" si="20"/>
        <v>0</v>
      </c>
      <c r="AA65" s="232">
        <f t="shared" si="20"/>
        <v>0</v>
      </c>
      <c r="AB65" s="233">
        <f t="shared" si="20"/>
        <v>0</v>
      </c>
      <c r="AC65" s="233">
        <f t="shared" si="20"/>
        <v>0</v>
      </c>
      <c r="AD65" s="233">
        <f t="shared" si="20"/>
        <v>0</v>
      </c>
      <c r="AE65" s="234">
        <f t="shared" si="20"/>
        <v>0</v>
      </c>
      <c r="AF65" s="233">
        <f>SUM(AF66:AF72)</f>
        <v>105</v>
      </c>
      <c r="AG65" s="233">
        <f t="shared" si="20"/>
        <v>0</v>
      </c>
      <c r="AH65" s="233">
        <f t="shared" si="20"/>
        <v>0</v>
      </c>
      <c r="AI65" s="233">
        <f t="shared" si="20"/>
        <v>0</v>
      </c>
      <c r="AJ65" s="233">
        <f t="shared" si="20"/>
        <v>28</v>
      </c>
      <c r="AK65" s="232">
        <f t="shared" si="20"/>
        <v>0</v>
      </c>
      <c r="AL65" s="233">
        <f t="shared" si="20"/>
        <v>0</v>
      </c>
      <c r="AM65" s="233">
        <f t="shared" si="20"/>
        <v>0</v>
      </c>
      <c r="AN65" s="233">
        <f t="shared" si="20"/>
        <v>0</v>
      </c>
      <c r="AO65" s="234">
        <f t="shared" si="20"/>
        <v>0</v>
      </c>
      <c r="AP65" s="235"/>
      <c r="AQ65" s="228"/>
    </row>
    <row r="66" spans="1:43" ht="12.75" customHeight="1" x14ac:dyDescent="0.2">
      <c r="A66" s="208" t="s">
        <v>129</v>
      </c>
      <c r="B66" s="158" t="s">
        <v>225</v>
      </c>
      <c r="C66" s="47" t="s">
        <v>99</v>
      </c>
      <c r="D66" s="4"/>
      <c r="E66" s="59">
        <f t="shared" ref="E66:E72" si="21">G66+H66+I66+L66+M66+N66+Q66+R66+S66+V66+W66+X66+AA66+AB66+AC66+AF66+AG66+AH66+AK66+AL66+AM66</f>
        <v>15</v>
      </c>
      <c r="F66" s="59">
        <f t="shared" ref="F66:F72" si="22">K66+P66+U66+Z66+AE66+AJ66+AO66</f>
        <v>4</v>
      </c>
      <c r="G66" s="172"/>
      <c r="H66" s="9"/>
      <c r="I66" s="9"/>
      <c r="J66" s="9"/>
      <c r="K66" s="49"/>
      <c r="L66" s="9"/>
      <c r="M66" s="9"/>
      <c r="N66" s="9"/>
      <c r="O66" s="9"/>
      <c r="P66" s="171"/>
      <c r="Q66" s="172"/>
      <c r="R66" s="9"/>
      <c r="S66" s="9"/>
      <c r="T66" s="9"/>
      <c r="U66" s="49"/>
      <c r="V66" s="9"/>
      <c r="W66" s="9"/>
      <c r="X66" s="9"/>
      <c r="Y66" s="9"/>
      <c r="Z66" s="3"/>
      <c r="AA66" s="5"/>
      <c r="AB66" s="6"/>
      <c r="AC66" s="6"/>
      <c r="AD66" s="6"/>
      <c r="AE66" s="7"/>
      <c r="AF66" s="6">
        <v>15</v>
      </c>
      <c r="AG66" s="6">
        <v>0</v>
      </c>
      <c r="AH66" s="6">
        <v>0</v>
      </c>
      <c r="AI66" s="6" t="s">
        <v>25</v>
      </c>
      <c r="AJ66" s="8">
        <v>4</v>
      </c>
      <c r="AK66" s="172"/>
      <c r="AL66" s="9"/>
      <c r="AM66" s="9"/>
      <c r="AN66" s="6"/>
      <c r="AO66" s="207"/>
      <c r="AP66" s="173"/>
      <c r="AQ66" s="169"/>
    </row>
    <row r="67" spans="1:43" ht="12.75" customHeight="1" x14ac:dyDescent="0.2">
      <c r="A67" s="208" t="s">
        <v>130</v>
      </c>
      <c r="B67" s="158" t="s">
        <v>226</v>
      </c>
      <c r="C67" s="56" t="s">
        <v>131</v>
      </c>
      <c r="D67" s="20" t="s">
        <v>237</v>
      </c>
      <c r="E67" s="174">
        <f t="shared" si="21"/>
        <v>15</v>
      </c>
      <c r="F67" s="174">
        <f t="shared" si="22"/>
        <v>4</v>
      </c>
      <c r="G67" s="172"/>
      <c r="H67" s="9"/>
      <c r="I67" s="9"/>
      <c r="J67" s="9"/>
      <c r="K67" s="49"/>
      <c r="L67" s="9"/>
      <c r="M67" s="9"/>
      <c r="N67" s="9"/>
      <c r="O67" s="9"/>
      <c r="P67" s="171"/>
      <c r="Q67" s="172"/>
      <c r="R67" s="9"/>
      <c r="S67" s="9"/>
      <c r="T67" s="9"/>
      <c r="U67" s="49"/>
      <c r="V67" s="9"/>
      <c r="W67" s="9"/>
      <c r="X67" s="9"/>
      <c r="Y67" s="9"/>
      <c r="Z67" s="3"/>
      <c r="AA67" s="5"/>
      <c r="AB67" s="6"/>
      <c r="AC67" s="6"/>
      <c r="AD67" s="6"/>
      <c r="AE67" s="7"/>
      <c r="AF67" s="6">
        <v>15</v>
      </c>
      <c r="AG67" s="6">
        <v>0</v>
      </c>
      <c r="AH67" s="6">
        <v>0</v>
      </c>
      <c r="AI67" s="6" t="s">
        <v>27</v>
      </c>
      <c r="AJ67" s="8">
        <v>4</v>
      </c>
      <c r="AK67" s="172"/>
      <c r="AL67" s="9"/>
      <c r="AM67" s="9"/>
      <c r="AN67" s="6"/>
      <c r="AO67" s="207"/>
      <c r="AP67" s="46"/>
      <c r="AQ67" s="16"/>
    </row>
    <row r="68" spans="1:43" ht="12.75" customHeight="1" x14ac:dyDescent="0.2">
      <c r="A68" s="208" t="s">
        <v>132</v>
      </c>
      <c r="B68" s="158" t="s">
        <v>227</v>
      </c>
      <c r="C68" s="56" t="s">
        <v>133</v>
      </c>
      <c r="D68" s="53"/>
      <c r="E68" s="174">
        <f t="shared" si="21"/>
        <v>15</v>
      </c>
      <c r="F68" s="174">
        <f t="shared" si="22"/>
        <v>4</v>
      </c>
      <c r="G68" s="172"/>
      <c r="H68" s="9"/>
      <c r="I68" s="9"/>
      <c r="J68" s="9"/>
      <c r="K68" s="49"/>
      <c r="L68" s="9"/>
      <c r="M68" s="9"/>
      <c r="N68" s="9"/>
      <c r="O68" s="9"/>
      <c r="P68" s="171"/>
      <c r="Q68" s="172"/>
      <c r="R68" s="9"/>
      <c r="S68" s="9"/>
      <c r="T68" s="9"/>
      <c r="U68" s="49"/>
      <c r="V68" s="6"/>
      <c r="W68" s="6"/>
      <c r="X68" s="6"/>
      <c r="Y68" s="6"/>
      <c r="Z68" s="8"/>
      <c r="AA68" s="5"/>
      <c r="AB68" s="6"/>
      <c r="AC68" s="6"/>
      <c r="AD68" s="6"/>
      <c r="AE68" s="7"/>
      <c r="AF68" s="6">
        <v>15</v>
      </c>
      <c r="AG68" s="6">
        <v>0</v>
      </c>
      <c r="AH68" s="6">
        <v>0</v>
      </c>
      <c r="AI68" s="6" t="s">
        <v>27</v>
      </c>
      <c r="AJ68" s="8">
        <v>4</v>
      </c>
      <c r="AK68" s="172"/>
      <c r="AL68" s="9"/>
      <c r="AM68" s="9"/>
      <c r="AN68" s="9"/>
      <c r="AO68" s="49"/>
      <c r="AP68" s="46"/>
      <c r="AQ68" s="16"/>
    </row>
    <row r="69" spans="1:43" ht="12.75" customHeight="1" x14ac:dyDescent="0.2">
      <c r="A69" s="208" t="s">
        <v>134</v>
      </c>
      <c r="B69" s="158" t="s">
        <v>228</v>
      </c>
      <c r="C69" s="56" t="s">
        <v>135</v>
      </c>
      <c r="D69" s="53"/>
      <c r="E69" s="174">
        <f t="shared" si="21"/>
        <v>15</v>
      </c>
      <c r="F69" s="174">
        <f t="shared" si="22"/>
        <v>4</v>
      </c>
      <c r="G69" s="172"/>
      <c r="H69" s="9"/>
      <c r="I69" s="9"/>
      <c r="J69" s="9"/>
      <c r="K69" s="49"/>
      <c r="L69" s="9"/>
      <c r="M69" s="9"/>
      <c r="N69" s="9"/>
      <c r="O69" s="9"/>
      <c r="P69" s="171"/>
      <c r="Q69" s="172"/>
      <c r="R69" s="9"/>
      <c r="S69" s="9"/>
      <c r="T69" s="9"/>
      <c r="U69" s="49"/>
      <c r="V69" s="6"/>
      <c r="W69" s="6"/>
      <c r="X69" s="6"/>
      <c r="Y69" s="6"/>
      <c r="Z69" s="8"/>
      <c r="AA69" s="5"/>
      <c r="AB69" s="6"/>
      <c r="AC69" s="6"/>
      <c r="AD69" s="6"/>
      <c r="AE69" s="7"/>
      <c r="AF69" s="6">
        <v>15</v>
      </c>
      <c r="AG69" s="6">
        <v>0</v>
      </c>
      <c r="AH69" s="6">
        <v>0</v>
      </c>
      <c r="AI69" s="6" t="s">
        <v>27</v>
      </c>
      <c r="AJ69" s="8">
        <v>4</v>
      </c>
      <c r="AK69" s="5"/>
      <c r="AL69" s="6"/>
      <c r="AM69" s="6"/>
      <c r="AN69" s="6"/>
      <c r="AO69" s="7"/>
      <c r="AP69" s="46"/>
      <c r="AQ69" s="16"/>
    </row>
    <row r="70" spans="1:43" ht="12.75" customHeight="1" x14ac:dyDescent="0.2">
      <c r="A70" s="208" t="s">
        <v>136</v>
      </c>
      <c r="B70" s="158" t="s">
        <v>229</v>
      </c>
      <c r="C70" s="56" t="s">
        <v>137</v>
      </c>
      <c r="D70" s="53"/>
      <c r="E70" s="174">
        <f t="shared" si="21"/>
        <v>15</v>
      </c>
      <c r="F70" s="174">
        <f t="shared" si="22"/>
        <v>4</v>
      </c>
      <c r="G70" s="172"/>
      <c r="H70" s="9"/>
      <c r="I70" s="9"/>
      <c r="J70" s="9"/>
      <c r="K70" s="49"/>
      <c r="L70" s="9"/>
      <c r="M70" s="9"/>
      <c r="N70" s="9"/>
      <c r="O70" s="9"/>
      <c r="P70" s="171"/>
      <c r="Q70" s="172"/>
      <c r="R70" s="9"/>
      <c r="S70" s="9"/>
      <c r="T70" s="9"/>
      <c r="U70" s="49"/>
      <c r="V70" s="6"/>
      <c r="W70" s="6"/>
      <c r="X70" s="6"/>
      <c r="Y70" s="6"/>
      <c r="Z70" s="8"/>
      <c r="AA70" s="5"/>
      <c r="AB70" s="6"/>
      <c r="AC70" s="6"/>
      <c r="AD70" s="6"/>
      <c r="AE70" s="7"/>
      <c r="AF70" s="6">
        <v>15</v>
      </c>
      <c r="AG70" s="6">
        <v>0</v>
      </c>
      <c r="AH70" s="6">
        <v>0</v>
      </c>
      <c r="AI70" s="6" t="s">
        <v>25</v>
      </c>
      <c r="AJ70" s="8">
        <v>4</v>
      </c>
      <c r="AK70" s="172"/>
      <c r="AL70" s="9"/>
      <c r="AM70" s="9"/>
      <c r="AN70" s="9"/>
      <c r="AO70" s="49"/>
      <c r="AP70" s="46"/>
      <c r="AQ70" s="16"/>
    </row>
    <row r="71" spans="1:43" ht="12.75" customHeight="1" x14ac:dyDescent="0.2">
      <c r="A71" s="208" t="s">
        <v>138</v>
      </c>
      <c r="B71" s="158" t="s">
        <v>230</v>
      </c>
      <c r="C71" s="56" t="s">
        <v>139</v>
      </c>
      <c r="D71" s="53"/>
      <c r="E71" s="174">
        <f t="shared" si="21"/>
        <v>15</v>
      </c>
      <c r="F71" s="174">
        <f t="shared" si="22"/>
        <v>4</v>
      </c>
      <c r="G71" s="172"/>
      <c r="H71" s="9"/>
      <c r="I71" s="9"/>
      <c r="J71" s="9"/>
      <c r="K71" s="49"/>
      <c r="L71" s="9"/>
      <c r="M71" s="9"/>
      <c r="N71" s="9"/>
      <c r="O71" s="9"/>
      <c r="P71" s="171"/>
      <c r="Q71" s="172"/>
      <c r="R71" s="9"/>
      <c r="S71" s="9"/>
      <c r="T71" s="9"/>
      <c r="U71" s="49"/>
      <c r="V71" s="6"/>
      <c r="W71" s="6"/>
      <c r="X71" s="6"/>
      <c r="Y71" s="6"/>
      <c r="Z71" s="8"/>
      <c r="AA71" s="5"/>
      <c r="AB71" s="6"/>
      <c r="AC71" s="6"/>
      <c r="AD71" s="6"/>
      <c r="AE71" s="7"/>
      <c r="AF71" s="6">
        <v>15</v>
      </c>
      <c r="AG71" s="6">
        <v>0</v>
      </c>
      <c r="AH71" s="6">
        <v>0</v>
      </c>
      <c r="AI71" s="6" t="s">
        <v>27</v>
      </c>
      <c r="AJ71" s="8">
        <v>4</v>
      </c>
      <c r="AK71" s="5"/>
      <c r="AL71" s="6"/>
      <c r="AM71" s="6"/>
      <c r="AN71" s="6"/>
      <c r="AO71" s="7"/>
      <c r="AP71" s="46"/>
      <c r="AQ71" s="51"/>
    </row>
    <row r="72" spans="1:43" ht="12.75" customHeight="1" thickBot="1" x14ac:dyDescent="0.25">
      <c r="A72" s="209" t="s">
        <v>140</v>
      </c>
      <c r="B72" s="159" t="s">
        <v>231</v>
      </c>
      <c r="C72" s="56" t="s">
        <v>141</v>
      </c>
      <c r="D72" s="53"/>
      <c r="E72" s="60">
        <f t="shared" si="21"/>
        <v>15</v>
      </c>
      <c r="F72" s="60">
        <f t="shared" si="22"/>
        <v>4</v>
      </c>
      <c r="G72" s="178"/>
      <c r="H72" s="176"/>
      <c r="I72" s="176"/>
      <c r="J72" s="176"/>
      <c r="K72" s="54"/>
      <c r="L72" s="176"/>
      <c r="M72" s="176"/>
      <c r="N72" s="176"/>
      <c r="O72" s="176"/>
      <c r="P72" s="177"/>
      <c r="Q72" s="178"/>
      <c r="R72" s="176"/>
      <c r="S72" s="176"/>
      <c r="T72" s="176"/>
      <c r="U72" s="54"/>
      <c r="V72" s="176"/>
      <c r="W72" s="176"/>
      <c r="X72" s="176"/>
      <c r="Y72" s="176"/>
      <c r="Z72" s="47"/>
      <c r="AA72" s="27"/>
      <c r="AB72" s="25"/>
      <c r="AC72" s="25"/>
      <c r="AD72" s="25"/>
      <c r="AE72" s="28"/>
      <c r="AF72" s="25">
        <v>15</v>
      </c>
      <c r="AG72" s="25">
        <v>0</v>
      </c>
      <c r="AH72" s="25">
        <v>0</v>
      </c>
      <c r="AI72" s="25" t="s">
        <v>25</v>
      </c>
      <c r="AJ72" s="26">
        <v>4</v>
      </c>
      <c r="AK72" s="27"/>
      <c r="AL72" s="25"/>
      <c r="AM72" s="25"/>
      <c r="AN72" s="25"/>
      <c r="AO72" s="28"/>
      <c r="AP72" s="186"/>
      <c r="AQ72" s="189"/>
    </row>
    <row r="73" spans="1:43" ht="13.5" customHeight="1" thickBot="1" x14ac:dyDescent="0.25">
      <c r="A73" s="236"/>
      <c r="B73" s="243" t="s">
        <v>142</v>
      </c>
      <c r="C73" s="244"/>
      <c r="D73" s="245"/>
      <c r="E73" s="246">
        <f t="shared" ref="E73:AO73" si="23">SUM(E74:E77)</f>
        <v>60</v>
      </c>
      <c r="F73" s="246">
        <f t="shared" si="23"/>
        <v>12</v>
      </c>
      <c r="G73" s="232">
        <f t="shared" si="23"/>
        <v>15</v>
      </c>
      <c r="H73" s="233">
        <f t="shared" si="23"/>
        <v>0</v>
      </c>
      <c r="I73" s="233">
        <f t="shared" si="23"/>
        <v>0</v>
      </c>
      <c r="J73" s="233">
        <f t="shared" si="23"/>
        <v>0</v>
      </c>
      <c r="K73" s="234">
        <f t="shared" si="23"/>
        <v>3</v>
      </c>
      <c r="L73" s="233">
        <f t="shared" si="23"/>
        <v>15</v>
      </c>
      <c r="M73" s="233">
        <f t="shared" si="23"/>
        <v>0</v>
      </c>
      <c r="N73" s="233">
        <f t="shared" si="23"/>
        <v>0</v>
      </c>
      <c r="O73" s="233">
        <f t="shared" si="23"/>
        <v>0</v>
      </c>
      <c r="P73" s="233">
        <f t="shared" si="23"/>
        <v>3</v>
      </c>
      <c r="Q73" s="232">
        <f t="shared" si="23"/>
        <v>15</v>
      </c>
      <c r="R73" s="233">
        <f t="shared" si="23"/>
        <v>0</v>
      </c>
      <c r="S73" s="233">
        <f t="shared" si="23"/>
        <v>0</v>
      </c>
      <c r="T73" s="233">
        <f t="shared" si="23"/>
        <v>0</v>
      </c>
      <c r="U73" s="234">
        <f t="shared" si="23"/>
        <v>3</v>
      </c>
      <c r="V73" s="233">
        <f t="shared" si="23"/>
        <v>15</v>
      </c>
      <c r="W73" s="233">
        <f t="shared" si="23"/>
        <v>0</v>
      </c>
      <c r="X73" s="233">
        <f t="shared" si="23"/>
        <v>0</v>
      </c>
      <c r="Y73" s="233">
        <f t="shared" si="23"/>
        <v>0</v>
      </c>
      <c r="Z73" s="233">
        <f t="shared" si="23"/>
        <v>3</v>
      </c>
      <c r="AA73" s="232">
        <f t="shared" si="23"/>
        <v>0</v>
      </c>
      <c r="AB73" s="233">
        <f t="shared" si="23"/>
        <v>0</v>
      </c>
      <c r="AC73" s="233">
        <f t="shared" si="23"/>
        <v>0</v>
      </c>
      <c r="AD73" s="233">
        <f t="shared" si="23"/>
        <v>0</v>
      </c>
      <c r="AE73" s="234">
        <f t="shared" si="23"/>
        <v>0</v>
      </c>
      <c r="AF73" s="233">
        <f t="shared" si="23"/>
        <v>0</v>
      </c>
      <c r="AG73" s="233">
        <f t="shared" si="23"/>
        <v>0</v>
      </c>
      <c r="AH73" s="233">
        <f t="shared" si="23"/>
        <v>0</v>
      </c>
      <c r="AI73" s="233">
        <f t="shared" si="23"/>
        <v>0</v>
      </c>
      <c r="AJ73" s="233">
        <f t="shared" si="23"/>
        <v>0</v>
      </c>
      <c r="AK73" s="232">
        <f t="shared" si="23"/>
        <v>0</v>
      </c>
      <c r="AL73" s="233">
        <f t="shared" si="23"/>
        <v>0</v>
      </c>
      <c r="AM73" s="233">
        <f t="shared" si="23"/>
        <v>0</v>
      </c>
      <c r="AN73" s="233">
        <f t="shared" si="23"/>
        <v>0</v>
      </c>
      <c r="AO73" s="234">
        <f t="shared" si="23"/>
        <v>0</v>
      </c>
      <c r="AP73" s="235"/>
      <c r="AQ73" s="228"/>
    </row>
    <row r="74" spans="1:43" ht="12.75" customHeight="1" x14ac:dyDescent="0.2">
      <c r="A74" s="169" t="s">
        <v>143</v>
      </c>
      <c r="B74" s="32"/>
      <c r="C74" s="32" t="s">
        <v>144</v>
      </c>
      <c r="D74" s="10"/>
      <c r="E74" s="59">
        <f>G74+H74+I74+L74+M74+N74+Q74+R74+S74+V74+W74+X74+AA74+AB74+AC74+AF74+AG74+AH74+AK74+AL74+AM74</f>
        <v>15</v>
      </c>
      <c r="F74" s="59">
        <f>K74+P74+U74+Z74+AE74+AJ74+AO74</f>
        <v>3</v>
      </c>
      <c r="G74" s="5">
        <v>15</v>
      </c>
      <c r="H74" s="6">
        <v>0</v>
      </c>
      <c r="I74" s="6">
        <v>0</v>
      </c>
      <c r="J74" s="6" t="s">
        <v>27</v>
      </c>
      <c r="K74" s="42">
        <v>3</v>
      </c>
      <c r="L74" s="6"/>
      <c r="M74" s="6"/>
      <c r="N74" s="6"/>
      <c r="O74" s="6"/>
      <c r="P74" s="57"/>
      <c r="Q74" s="5"/>
      <c r="R74" s="6"/>
      <c r="S74" s="6"/>
      <c r="T74" s="6"/>
      <c r="U74" s="42"/>
      <c r="V74" s="6"/>
      <c r="W74" s="6"/>
      <c r="X74" s="6"/>
      <c r="Y74" s="6"/>
      <c r="Z74" s="57"/>
      <c r="AA74" s="5"/>
      <c r="AB74" s="6"/>
      <c r="AC74" s="6"/>
      <c r="AD74" s="6"/>
      <c r="AE74" s="42"/>
      <c r="AF74" s="6"/>
      <c r="AG74" s="6"/>
      <c r="AH74" s="6"/>
      <c r="AI74" s="6"/>
      <c r="AJ74" s="57"/>
      <c r="AK74" s="5"/>
      <c r="AL74" s="6"/>
      <c r="AM74" s="6"/>
      <c r="AN74" s="6"/>
      <c r="AO74" s="7"/>
      <c r="AP74" s="173"/>
      <c r="AQ74" s="169"/>
    </row>
    <row r="75" spans="1:43" ht="12.75" customHeight="1" x14ac:dyDescent="0.2">
      <c r="A75" s="16" t="s">
        <v>145</v>
      </c>
      <c r="B75" s="29"/>
      <c r="C75" s="29" t="s">
        <v>146</v>
      </c>
      <c r="D75" s="20"/>
      <c r="E75" s="174">
        <f>G75+H75+I75+L75+M75+N75+Q75+R75+S75+V75+W75+X75+AA75+AB75+AC75+AF75+AG75+AH75+AK75+AL75+AM75</f>
        <v>15</v>
      </c>
      <c r="F75" s="174">
        <f>K75+P75+U75+Z75+AE75+AJ75+AO75</f>
        <v>3</v>
      </c>
      <c r="G75" s="11"/>
      <c r="H75" s="12"/>
      <c r="I75" s="12"/>
      <c r="J75" s="12"/>
      <c r="K75" s="45"/>
      <c r="L75" s="12">
        <v>15</v>
      </c>
      <c r="M75" s="12">
        <v>0</v>
      </c>
      <c r="N75" s="12">
        <v>0</v>
      </c>
      <c r="O75" s="12" t="s">
        <v>27</v>
      </c>
      <c r="P75" s="58">
        <v>3</v>
      </c>
      <c r="Q75" s="11"/>
      <c r="R75" s="12"/>
      <c r="S75" s="12"/>
      <c r="T75" s="12"/>
      <c r="U75" s="45"/>
      <c r="V75" s="12"/>
      <c r="W75" s="12"/>
      <c r="X75" s="12"/>
      <c r="Y75" s="12"/>
      <c r="Z75" s="58"/>
      <c r="AA75" s="11"/>
      <c r="AB75" s="12"/>
      <c r="AC75" s="12"/>
      <c r="AD75" s="12"/>
      <c r="AE75" s="45"/>
      <c r="AF75" s="12"/>
      <c r="AG75" s="12"/>
      <c r="AH75" s="12"/>
      <c r="AI75" s="12"/>
      <c r="AJ75" s="58"/>
      <c r="AK75" s="11"/>
      <c r="AL75" s="12"/>
      <c r="AM75" s="12"/>
      <c r="AN75" s="12"/>
      <c r="AO75" s="13"/>
      <c r="AP75" s="46"/>
      <c r="AQ75" s="16"/>
    </row>
    <row r="76" spans="1:43" ht="12.75" customHeight="1" x14ac:dyDescent="0.2">
      <c r="A76" s="16" t="s">
        <v>147</v>
      </c>
      <c r="B76" s="29"/>
      <c r="C76" s="29" t="s">
        <v>148</v>
      </c>
      <c r="D76" s="20"/>
      <c r="E76" s="174">
        <f>G76+H76+I76+L76+M76+N76+Q76+R76+S76+V76+W76+X76+AA76+AB76+AC76+AF76+AG76+AH76+AK76+AL76+AM76</f>
        <v>15</v>
      </c>
      <c r="F76" s="174">
        <f>K76+P76+U76+Z76+AE76+AJ76+AO76</f>
        <v>3</v>
      </c>
      <c r="G76" s="11"/>
      <c r="H76" s="12"/>
      <c r="I76" s="12"/>
      <c r="J76" s="12"/>
      <c r="K76" s="45"/>
      <c r="L76" s="12"/>
      <c r="M76" s="12"/>
      <c r="N76" s="12"/>
      <c r="O76" s="12"/>
      <c r="P76" s="58"/>
      <c r="Q76" s="11">
        <v>15</v>
      </c>
      <c r="R76" s="12">
        <v>0</v>
      </c>
      <c r="S76" s="12">
        <v>0</v>
      </c>
      <c r="T76" s="12" t="s">
        <v>27</v>
      </c>
      <c r="U76" s="45">
        <v>3</v>
      </c>
      <c r="V76" s="12"/>
      <c r="W76" s="12"/>
      <c r="X76" s="12"/>
      <c r="Y76" s="12"/>
      <c r="Z76" s="58"/>
      <c r="AA76" s="11"/>
      <c r="AB76" s="12"/>
      <c r="AC76" s="12"/>
      <c r="AD76" s="12"/>
      <c r="AE76" s="45"/>
      <c r="AF76" s="12"/>
      <c r="AG76" s="12"/>
      <c r="AH76" s="12"/>
      <c r="AI76" s="12"/>
      <c r="AJ76" s="58"/>
      <c r="AK76" s="11"/>
      <c r="AL76" s="12"/>
      <c r="AM76" s="12"/>
      <c r="AN76" s="12"/>
      <c r="AO76" s="13"/>
      <c r="AP76" s="46"/>
      <c r="AQ76" s="16"/>
    </row>
    <row r="77" spans="1:43" ht="12.75" customHeight="1" thickBot="1" x14ac:dyDescent="0.25">
      <c r="A77" s="189" t="s">
        <v>149</v>
      </c>
      <c r="B77" s="24"/>
      <c r="C77" s="24" t="s">
        <v>150</v>
      </c>
      <c r="D77" s="4"/>
      <c r="E77" s="60">
        <f>G77+H77+I77+L77+M77+N77+Q77+R77+S77+V77+W77+X77+AA77+AB77+AC77+AF77+AG77+AH77+AK77+AL77+AM77</f>
        <v>15</v>
      </c>
      <c r="F77" s="60">
        <f>K77+P77+U77+Z77+AE77+AJ77+AO77</f>
        <v>3</v>
      </c>
      <c r="G77" s="37"/>
      <c r="H77" s="38"/>
      <c r="I77" s="38"/>
      <c r="J77" s="38"/>
      <c r="K77" s="205"/>
      <c r="L77" s="38"/>
      <c r="M77" s="38"/>
      <c r="N77" s="38"/>
      <c r="O77" s="38"/>
      <c r="P77" s="206"/>
      <c r="Q77" s="37"/>
      <c r="R77" s="38"/>
      <c r="S77" s="38"/>
      <c r="T77" s="38"/>
      <c r="U77" s="205"/>
      <c r="V77" s="38">
        <v>15</v>
      </c>
      <c r="W77" s="38">
        <v>0</v>
      </c>
      <c r="X77" s="38">
        <v>0</v>
      </c>
      <c r="Y77" s="38" t="s">
        <v>27</v>
      </c>
      <c r="Z77" s="206">
        <v>3</v>
      </c>
      <c r="AA77" s="37"/>
      <c r="AB77" s="38"/>
      <c r="AC77" s="38"/>
      <c r="AD77" s="38"/>
      <c r="AE77" s="205"/>
      <c r="AF77" s="38"/>
      <c r="AG77" s="38"/>
      <c r="AH77" s="38"/>
      <c r="AI77" s="38"/>
      <c r="AJ77" s="206"/>
      <c r="AK77" s="37"/>
      <c r="AL77" s="38"/>
      <c r="AM77" s="38"/>
      <c r="AN77" s="38"/>
      <c r="AO77" s="39"/>
      <c r="AP77" s="186"/>
      <c r="AQ77" s="189"/>
    </row>
    <row r="78" spans="1:43" ht="13.5" customHeight="1" thickBot="1" x14ac:dyDescent="0.25">
      <c r="A78" s="247" t="s">
        <v>151</v>
      </c>
      <c r="B78" s="283" t="s">
        <v>238</v>
      </c>
      <c r="C78" s="284"/>
      <c r="D78" s="245"/>
      <c r="E78" s="246">
        <v>200</v>
      </c>
      <c r="F78" s="246">
        <v>20</v>
      </c>
      <c r="G78" s="232">
        <v>0</v>
      </c>
      <c r="H78" s="233">
        <v>0</v>
      </c>
      <c r="I78" s="233">
        <v>0</v>
      </c>
      <c r="J78" s="233">
        <v>0</v>
      </c>
      <c r="K78" s="234">
        <v>0</v>
      </c>
      <c r="L78" s="233">
        <v>0</v>
      </c>
      <c r="M78" s="233">
        <v>0</v>
      </c>
      <c r="N78" s="233">
        <v>0</v>
      </c>
      <c r="O78" s="233">
        <v>0</v>
      </c>
      <c r="P78" s="233">
        <v>0</v>
      </c>
      <c r="Q78" s="232">
        <v>0</v>
      </c>
      <c r="R78" s="233">
        <v>0</v>
      </c>
      <c r="S78" s="233">
        <v>0</v>
      </c>
      <c r="T78" s="233">
        <v>0</v>
      </c>
      <c r="U78" s="234">
        <v>0</v>
      </c>
      <c r="V78" s="233">
        <v>0</v>
      </c>
      <c r="W78" s="233">
        <v>0</v>
      </c>
      <c r="X78" s="233">
        <v>0</v>
      </c>
      <c r="Y78" s="233">
        <v>0</v>
      </c>
      <c r="Z78" s="233">
        <v>0</v>
      </c>
      <c r="AA78" s="232">
        <v>0</v>
      </c>
      <c r="AB78" s="233">
        <v>0</v>
      </c>
      <c r="AC78" s="233">
        <v>0</v>
      </c>
      <c r="AD78" s="233">
        <v>0</v>
      </c>
      <c r="AE78" s="234">
        <v>0</v>
      </c>
      <c r="AF78" s="233">
        <v>0</v>
      </c>
      <c r="AG78" s="233">
        <v>0</v>
      </c>
      <c r="AH78" s="233">
        <v>0</v>
      </c>
      <c r="AI78" s="233">
        <v>0</v>
      </c>
      <c r="AJ78" s="233">
        <v>0</v>
      </c>
      <c r="AK78" s="232">
        <v>0</v>
      </c>
      <c r="AL78" s="233">
        <v>0</v>
      </c>
      <c r="AM78" s="233">
        <v>0</v>
      </c>
      <c r="AN78" s="233" t="s">
        <v>153</v>
      </c>
      <c r="AO78" s="234">
        <v>20</v>
      </c>
      <c r="AP78" s="235"/>
      <c r="AQ78" s="228"/>
    </row>
    <row r="79" spans="1:43" ht="13.5" customHeight="1" thickBot="1" x14ac:dyDescent="0.25">
      <c r="A79" s="247" t="s">
        <v>154</v>
      </c>
      <c r="B79" s="283" t="s">
        <v>239</v>
      </c>
      <c r="C79" s="284"/>
      <c r="D79" s="245"/>
      <c r="E79" s="246">
        <v>2</v>
      </c>
      <c r="F79" s="246">
        <v>10</v>
      </c>
      <c r="G79" s="232">
        <v>0</v>
      </c>
      <c r="H79" s="233">
        <v>0</v>
      </c>
      <c r="I79" s="233">
        <v>0</v>
      </c>
      <c r="J79" s="233">
        <v>0</v>
      </c>
      <c r="K79" s="234">
        <v>0</v>
      </c>
      <c r="L79" s="233">
        <v>0</v>
      </c>
      <c r="M79" s="233">
        <v>0</v>
      </c>
      <c r="N79" s="233">
        <v>0</v>
      </c>
      <c r="O79" s="233">
        <v>0</v>
      </c>
      <c r="P79" s="233">
        <v>0</v>
      </c>
      <c r="Q79" s="232">
        <v>0</v>
      </c>
      <c r="R79" s="233">
        <v>0</v>
      </c>
      <c r="S79" s="233">
        <v>0</v>
      </c>
      <c r="T79" s="233">
        <v>0</v>
      </c>
      <c r="U79" s="234">
        <v>0</v>
      </c>
      <c r="V79" s="233">
        <v>0</v>
      </c>
      <c r="W79" s="233">
        <v>0</v>
      </c>
      <c r="X79" s="233">
        <v>0</v>
      </c>
      <c r="Y79" s="233">
        <v>0</v>
      </c>
      <c r="Z79" s="233">
        <v>0</v>
      </c>
      <c r="AA79" s="232">
        <v>0</v>
      </c>
      <c r="AB79" s="233">
        <v>0</v>
      </c>
      <c r="AC79" s="233">
        <v>0</v>
      </c>
      <c r="AD79" s="233">
        <v>0</v>
      </c>
      <c r="AE79" s="234">
        <v>0</v>
      </c>
      <c r="AF79" s="233">
        <v>0</v>
      </c>
      <c r="AG79" s="233">
        <v>0</v>
      </c>
      <c r="AH79" s="233">
        <v>0</v>
      </c>
      <c r="AI79" s="233">
        <v>0</v>
      </c>
      <c r="AJ79" s="233">
        <v>0</v>
      </c>
      <c r="AK79" s="232">
        <v>0</v>
      </c>
      <c r="AL79" s="233">
        <v>0</v>
      </c>
      <c r="AM79" s="233">
        <v>2</v>
      </c>
      <c r="AN79" s="233" t="s">
        <v>153</v>
      </c>
      <c r="AO79" s="234">
        <v>10</v>
      </c>
      <c r="AP79" s="235"/>
      <c r="AQ79" s="228"/>
    </row>
    <row r="80" spans="1:43" ht="13.5" customHeight="1" thickBot="1" x14ac:dyDescent="0.25">
      <c r="A80" s="210"/>
      <c r="B80" s="167"/>
      <c r="C80" s="211" t="s">
        <v>155</v>
      </c>
      <c r="D80" s="192"/>
      <c r="E80" s="212">
        <f>E8+E28+E33+E73</f>
        <v>725</v>
      </c>
      <c r="F80" s="212">
        <f>F8+F28+F33+F73+F78+F79</f>
        <v>210</v>
      </c>
      <c r="G80" s="213">
        <f t="shared" ref="G80:AJ80" si="24">G8+G28+G33+G73</f>
        <v>105</v>
      </c>
      <c r="H80" s="214">
        <f t="shared" si="24"/>
        <v>0</v>
      </c>
      <c r="I80" s="214">
        <f t="shared" si="24"/>
        <v>10</v>
      </c>
      <c r="J80" s="214">
        <f t="shared" si="24"/>
        <v>0</v>
      </c>
      <c r="K80" s="212">
        <f t="shared" si="24"/>
        <v>29</v>
      </c>
      <c r="L80" s="214">
        <f>L8+L28+L33+L73</f>
        <v>130</v>
      </c>
      <c r="M80" s="214">
        <f t="shared" si="24"/>
        <v>0</v>
      </c>
      <c r="N80" s="214">
        <f t="shared" si="24"/>
        <v>0</v>
      </c>
      <c r="O80" s="214">
        <f t="shared" si="24"/>
        <v>0</v>
      </c>
      <c r="P80" s="214">
        <f t="shared" si="24"/>
        <v>32</v>
      </c>
      <c r="Q80" s="213">
        <f t="shared" si="24"/>
        <v>130</v>
      </c>
      <c r="R80" s="214">
        <f t="shared" si="24"/>
        <v>0</v>
      </c>
      <c r="S80" s="214">
        <f t="shared" si="24"/>
        <v>0</v>
      </c>
      <c r="T80" s="214">
        <f t="shared" si="24"/>
        <v>0</v>
      </c>
      <c r="U80" s="212">
        <f t="shared" si="24"/>
        <v>31</v>
      </c>
      <c r="V80" s="214">
        <f>V8+V28+V33+V73</f>
        <v>135</v>
      </c>
      <c r="W80" s="214">
        <f t="shared" si="24"/>
        <v>0</v>
      </c>
      <c r="X80" s="214">
        <f t="shared" si="24"/>
        <v>0</v>
      </c>
      <c r="Y80" s="214">
        <f t="shared" si="24"/>
        <v>0</v>
      </c>
      <c r="Z80" s="214">
        <f t="shared" si="24"/>
        <v>32</v>
      </c>
      <c r="AA80" s="213">
        <f t="shared" si="24"/>
        <v>110</v>
      </c>
      <c r="AB80" s="214">
        <f t="shared" si="24"/>
        <v>0</v>
      </c>
      <c r="AC80" s="214">
        <f t="shared" si="24"/>
        <v>0</v>
      </c>
      <c r="AD80" s="214">
        <f t="shared" si="24"/>
        <v>0</v>
      </c>
      <c r="AE80" s="212">
        <f t="shared" si="24"/>
        <v>28</v>
      </c>
      <c r="AF80" s="214">
        <f t="shared" si="24"/>
        <v>105</v>
      </c>
      <c r="AG80" s="214">
        <f t="shared" si="24"/>
        <v>0</v>
      </c>
      <c r="AH80" s="214">
        <f t="shared" si="24"/>
        <v>0</v>
      </c>
      <c r="AI80" s="214">
        <f t="shared" si="24"/>
        <v>0</v>
      </c>
      <c r="AJ80" s="214">
        <f t="shared" si="24"/>
        <v>28</v>
      </c>
      <c r="AK80" s="213">
        <f>AK8+AK28+AK33+AK73</f>
        <v>0</v>
      </c>
      <c r="AL80" s="214">
        <f>AL8+AL28+AL33+AL73</f>
        <v>0</v>
      </c>
      <c r="AM80" s="214">
        <f>AM8+AM28+AM33+AM73</f>
        <v>0</v>
      </c>
      <c r="AN80" s="214">
        <f>AN8+AN28+AN33+AN73</f>
        <v>0</v>
      </c>
      <c r="AO80" s="212">
        <f>SUM(AO78:AO79)</f>
        <v>30</v>
      </c>
      <c r="AP80" s="168"/>
      <c r="AQ80" s="165"/>
    </row>
    <row r="81" spans="1:56" ht="12.75" customHeight="1" x14ac:dyDescent="0.2">
      <c r="A81" s="215"/>
      <c r="B81" s="3"/>
      <c r="C81" s="3" t="s">
        <v>156</v>
      </c>
      <c r="D81" s="10"/>
      <c r="E81" s="7">
        <v>6</v>
      </c>
      <c r="F81" s="216"/>
      <c r="G81" s="172"/>
      <c r="H81" s="9"/>
      <c r="I81" s="9"/>
      <c r="J81" s="217">
        <f>SUM(COUNTIF(J$9:J$27,"a"),COUNTIF(J$29:J$32,"a"),COUNTIF(J$35:J$48,"a"),COUNTIF(J$50:J$56,"a"),COUNTIF(J$74:J$77,"a"))</f>
        <v>0</v>
      </c>
      <c r="K81" s="59"/>
      <c r="L81" s="9"/>
      <c r="M81" s="9"/>
      <c r="N81" s="9"/>
      <c r="O81" s="217">
        <f>SUM(COUNTIF(O$9:O$27,"a"),COUNTIF(O$29:O$32,"a"),COUNTIF(O$35:O$48,"a"),COUNTIF(O$50:O$56,"a"),COUNTIF(O$74:O$77,"a"))</f>
        <v>0</v>
      </c>
      <c r="P81" s="218"/>
      <c r="Q81" s="172"/>
      <c r="R81" s="9"/>
      <c r="S81" s="9"/>
      <c r="T81" s="217">
        <f>SUM(COUNTIF(T$9:T$27,"a"),COUNTIF(T$29:T$32,"a"),COUNTIF(T$35:T$48,"a"),COUNTIF(T$50:T$56,"a"),COUNTIF(T$74:T$77,"a"))</f>
        <v>0</v>
      </c>
      <c r="U81" s="59"/>
      <c r="V81" s="9"/>
      <c r="W81" s="9"/>
      <c r="X81" s="9"/>
      <c r="Y81" s="217">
        <f>SUM(COUNTIF(Y$9:Y$27,"a"),COUNTIF(Y$29:Y$32,"a"),COUNTIF(Y$35:Y$48,"a"),COUNTIF(Y$50:Y$56,"a"),COUNTIF(Y$74:Y$77,"a"))</f>
        <v>0</v>
      </c>
      <c r="Z81" s="218"/>
      <c r="AA81" s="172"/>
      <c r="AB81" s="9"/>
      <c r="AC81" s="9"/>
      <c r="AD81" s="217">
        <f>SUM(COUNTIF(AD$9:AD$27,"a"),COUNTIF(AD$29:AD$32,"a"),COUNTIF(AD$35:AD$48,"a"),COUNTIF(AD$50:AD$56,"a"),COUNTIF(AD$74:AD$77,"a"))</f>
        <v>0</v>
      </c>
      <c r="AE81" s="59"/>
      <c r="AF81" s="9"/>
      <c r="AG81" s="9"/>
      <c r="AH81" s="9"/>
      <c r="AI81" s="217">
        <f>SUM(COUNTIF(AI$9:AI$27,"a"),COUNTIF(AI$29:AI$32,"a"),COUNTIF(AI$35:AI$48,"a"),COUNTIF(AI$50:AI$56,"a"),COUNTIF(AI$74:AI$77,"a"))</f>
        <v>0</v>
      </c>
      <c r="AJ81" s="218"/>
      <c r="AK81" s="172"/>
      <c r="AL81" s="9"/>
      <c r="AM81" s="9"/>
      <c r="AN81" s="217">
        <f>SUM(COUNTIF(AN$9:AN$27,"a"),COUNTIF(AN$29:AN$32,"a"),COUNTIF(AN$35:AN$48,"a"),COUNTIF(AN$50:AN$56,"a"),COUNTIF(AN$74:AN$77,"a"))</f>
        <v>0</v>
      </c>
      <c r="AO81" s="59"/>
      <c r="AP81" s="173"/>
      <c r="AQ81" s="169"/>
    </row>
    <row r="82" spans="1:56" ht="12.75" customHeight="1" x14ac:dyDescent="0.2">
      <c r="A82" s="215"/>
      <c r="B82" s="3"/>
      <c r="C82" s="3" t="s">
        <v>157</v>
      </c>
      <c r="D82" s="10"/>
      <c r="E82" s="7">
        <f>J82+O82+T82+Y82+AD82+AI82+AN82</f>
        <v>29</v>
      </c>
      <c r="F82" s="216"/>
      <c r="G82" s="172"/>
      <c r="H82" s="9"/>
      <c r="I82" s="9"/>
      <c r="J82" s="217">
        <f>SUM(COUNTIF(J$9:J$27,"v"),COUNTIF(J$29:J$32,"v"),COUNTIF(J$35:J$48,"v"),COUNTIF(J$50:J$56,"v"),COUNTIF(J$74:J$77,"v"))</f>
        <v>5</v>
      </c>
      <c r="K82" s="59"/>
      <c r="L82" s="9"/>
      <c r="M82" s="9"/>
      <c r="N82" s="9"/>
      <c r="O82" s="217">
        <f>SUM(COUNTIF(O$9:O$27,"v"),COUNTIF(O$29:O$32,"v"),COUNTIF(O$35:O$48,"v"),COUNTIF(O$50:O$56,"v"),COUNTIF(O$74:O$77,"v"))</f>
        <v>5</v>
      </c>
      <c r="P82" s="218"/>
      <c r="Q82" s="172"/>
      <c r="R82" s="9"/>
      <c r="S82" s="9"/>
      <c r="T82" s="217">
        <f>SUM(COUNTIF(T$9:T$27,"v"),COUNTIF(T$29:T$32,"v"),COUNTIF(T$35:T$48,"v"),COUNTIF(T$50:T$56,"v"),COUNTIF(T$74:T$77,"v"))</f>
        <v>5</v>
      </c>
      <c r="U82" s="59"/>
      <c r="V82" s="9"/>
      <c r="W82" s="9"/>
      <c r="X82" s="9"/>
      <c r="Y82" s="217">
        <f>SUM(COUNTIF(Y$9:Y$27,"v"),COUNTIF(Y$29:Y$32,"v"),COUNTIF(Y$35:Y$48,"v"),COUNTIF(Y$50:Y$56,"v"),COUNTIF(Y$74:Y$77,"v"))</f>
        <v>5</v>
      </c>
      <c r="Z82" s="218"/>
      <c r="AA82" s="172"/>
      <c r="AB82" s="9"/>
      <c r="AC82" s="9"/>
      <c r="AD82" s="217">
        <f>SUM(COUNTIF(AD$9:AD$27,"v"),COUNTIF(AD$29:AD$32,"v"),COUNTIF(AD$35:AD$48,"v"),COUNTIF(AD$50:AD$56,"v"),COUNTIF(AD$74:AD$77,"v"))</f>
        <v>5</v>
      </c>
      <c r="AE82" s="59"/>
      <c r="AF82" s="9"/>
      <c r="AG82" s="9"/>
      <c r="AH82" s="9"/>
      <c r="AI82" s="217">
        <f>SUM(COUNTIF(AI$9:AI$27,"v"),COUNTIF(AI$29:AI$32,"v"),COUNTIF(AI$35:AI$48,"v"),COUNTIF(AI$50:AI$56,"v"),COUNTIF(AI$74:AI$77,"v"))</f>
        <v>4</v>
      </c>
      <c r="AJ82" s="218"/>
      <c r="AK82" s="172"/>
      <c r="AL82" s="9"/>
      <c r="AM82" s="9"/>
      <c r="AN82" s="217">
        <f>SUM(COUNTIF(AN$9:AN$27,"v"),COUNTIF(AN$29:AN$32,"v"),COUNTIF(AN$35:AN$48,"v"),COUNTIF(AN$50:AN$56,"v"),COUNTIF(AN$74:AN$77,"v"))</f>
        <v>0</v>
      </c>
      <c r="AO82" s="59"/>
      <c r="AP82" s="46"/>
      <c r="AQ82" s="16"/>
    </row>
    <row r="83" spans="1:56" ht="12.75" customHeight="1" thickBot="1" x14ac:dyDescent="0.25">
      <c r="A83" s="160"/>
      <c r="B83" s="47"/>
      <c r="C83" s="47" t="s">
        <v>158</v>
      </c>
      <c r="D83" s="4"/>
      <c r="E83" s="39">
        <f>J83+O83+T83+Y83+AD83+AI83+AN83</f>
        <v>19</v>
      </c>
      <c r="F83" s="219"/>
      <c r="G83" s="182"/>
      <c r="H83" s="183"/>
      <c r="I83" s="183"/>
      <c r="J83" s="217">
        <f>SUM(COUNTIF(J$9:J$27,"é"),COUNTIF(J$29:J$32,"é"),COUNTIF(J$35:J$48,"é"),COUNTIF(J$50:J$56,"é"),COUNTIF(J$74:J$77,"é"))</f>
        <v>2</v>
      </c>
      <c r="K83" s="60"/>
      <c r="L83" s="183"/>
      <c r="M83" s="183"/>
      <c r="N83" s="183"/>
      <c r="O83" s="217">
        <f>SUM(COUNTIF(O$9:O$27,"é"),COUNTIF(O$29:O$32,"é"),COUNTIF(O$35:O$48,"é"),COUNTIF(O$50:O$56,"é"),COUNTIF(O$74:O$77,"é"))</f>
        <v>3</v>
      </c>
      <c r="P83" s="220"/>
      <c r="Q83" s="182"/>
      <c r="R83" s="183"/>
      <c r="S83" s="183"/>
      <c r="T83" s="217">
        <f>SUM(COUNTIF(T$9:T$27,"é"),COUNTIF(T$29:T$32,"é"),COUNTIF(T$35:T$48,"é"),COUNTIF(T$50:T$56,"é"),COUNTIF(T$74:T$77,"é"))</f>
        <v>3</v>
      </c>
      <c r="U83" s="60"/>
      <c r="V83" s="183"/>
      <c r="W83" s="183"/>
      <c r="X83" s="183"/>
      <c r="Y83" s="217">
        <f>SUM(COUNTIF(Y$9:Y$27,"é"),COUNTIF(Y$29:Y$32,"é"),COUNTIF(Y$35:Y$48,"é"),COUNTIF(Y$50:Y$56,"é"),COUNTIF(Y$74:Y$77,"é"))</f>
        <v>5</v>
      </c>
      <c r="Z83" s="220"/>
      <c r="AA83" s="182"/>
      <c r="AB83" s="183"/>
      <c r="AC83" s="183"/>
      <c r="AD83" s="217">
        <f>SUM(COUNTIF(AD$9:AD$27,"é"),COUNTIF(AD$29:AD$32,"é"),COUNTIF(AD$35:AD$48,"é"),COUNTIF(AD$50:AD$56,"é"),COUNTIF(AD$74:AD$77,"é"))</f>
        <v>3</v>
      </c>
      <c r="AE83" s="60"/>
      <c r="AF83" s="183"/>
      <c r="AG83" s="183"/>
      <c r="AH83" s="183"/>
      <c r="AI83" s="217">
        <f>SUM(COUNTIF(AI$9:AI$27,"é"),COUNTIF(AI$29:AI$32,"é"),COUNTIF(AI$35:AI$48,"é"),COUNTIF(AI$50:AI$56,"é"),COUNTIF(AI$74:AI$77,"é"))</f>
        <v>3</v>
      </c>
      <c r="AJ83" s="220"/>
      <c r="AK83" s="182"/>
      <c r="AL83" s="183"/>
      <c r="AM83" s="183"/>
      <c r="AN83" s="217">
        <f>SUM(COUNTIF(AN$9:AN$27,"é"),COUNTIF(AN$29:AN$32,"é"),COUNTIF(AN$35:AN$48,"é"),COUNTIF(AN$50:AN$56,"é"),COUNTIF(AN$74:AN$77,"é"))</f>
        <v>0</v>
      </c>
      <c r="AO83" s="60"/>
      <c r="AP83" s="186"/>
      <c r="AQ83" s="189"/>
    </row>
    <row r="84" spans="1:56" ht="13.5" customHeight="1" thickBot="1" x14ac:dyDescent="0.25">
      <c r="A84" s="210"/>
      <c r="B84" s="167"/>
      <c r="C84" s="211" t="s">
        <v>159</v>
      </c>
      <c r="D84" s="192"/>
      <c r="E84" s="221">
        <f>SUM(E81:E83)</f>
        <v>54</v>
      </c>
      <c r="F84" s="222"/>
      <c r="G84" s="223">
        <v>0</v>
      </c>
      <c r="H84" s="211">
        <v>0</v>
      </c>
      <c r="I84" s="211">
        <v>0</v>
      </c>
      <c r="J84" s="224">
        <f>SUM(J81:J83)</f>
        <v>7</v>
      </c>
      <c r="K84" s="222">
        <v>0</v>
      </c>
      <c r="L84" s="211">
        <v>0</v>
      </c>
      <c r="M84" s="211">
        <v>0</v>
      </c>
      <c r="N84" s="211">
        <v>0</v>
      </c>
      <c r="O84" s="224">
        <f>SUM(O81:O83)</f>
        <v>8</v>
      </c>
      <c r="P84" s="166">
        <v>0</v>
      </c>
      <c r="Q84" s="223">
        <v>0</v>
      </c>
      <c r="R84" s="211">
        <v>0</v>
      </c>
      <c r="S84" s="211">
        <v>0</v>
      </c>
      <c r="T84" s="224">
        <f>SUM(T81:T83)</f>
        <v>8</v>
      </c>
      <c r="U84" s="222">
        <v>0</v>
      </c>
      <c r="V84" s="211">
        <v>0</v>
      </c>
      <c r="W84" s="211">
        <v>0</v>
      </c>
      <c r="X84" s="211">
        <v>0</v>
      </c>
      <c r="Y84" s="224">
        <f>SUM(Y81:Y83)</f>
        <v>10</v>
      </c>
      <c r="Z84" s="166">
        <v>0</v>
      </c>
      <c r="AA84" s="223">
        <v>0</v>
      </c>
      <c r="AB84" s="211">
        <v>0</v>
      </c>
      <c r="AC84" s="211">
        <v>0</v>
      </c>
      <c r="AD84" s="224">
        <f>SUM(AD81:AD83)</f>
        <v>8</v>
      </c>
      <c r="AE84" s="222">
        <v>0</v>
      </c>
      <c r="AF84" s="211">
        <v>0</v>
      </c>
      <c r="AG84" s="211">
        <v>0</v>
      </c>
      <c r="AH84" s="211">
        <v>0</v>
      </c>
      <c r="AI84" s="224">
        <f>SUM(AI81:AI83)</f>
        <v>7</v>
      </c>
      <c r="AJ84" s="166">
        <v>0</v>
      </c>
      <c r="AK84" s="223">
        <v>0</v>
      </c>
      <c r="AL84" s="211">
        <v>0</v>
      </c>
      <c r="AM84" s="211">
        <v>0</v>
      </c>
      <c r="AN84" s="224">
        <f>SUM(AN81:AN83)</f>
        <v>0</v>
      </c>
      <c r="AO84" s="222">
        <v>0</v>
      </c>
      <c r="AP84" s="168"/>
      <c r="AQ84" s="165"/>
    </row>
    <row r="85" spans="1:56" x14ac:dyDescent="0.2">
      <c r="A85" s="61"/>
      <c r="B85" s="62"/>
      <c r="C85" s="62"/>
      <c r="D85" s="63"/>
      <c r="K85" s="65"/>
      <c r="AP85" s="66"/>
      <c r="AQ85" s="66"/>
    </row>
    <row r="86" spans="1:56" ht="12.75" customHeight="1" x14ac:dyDescent="0.2">
      <c r="A86" s="73"/>
      <c r="B86" s="133" t="s">
        <v>172</v>
      </c>
      <c r="C86" s="134" t="s">
        <v>1</v>
      </c>
      <c r="D86" s="135" t="s">
        <v>21</v>
      </c>
      <c r="E86" s="136" t="s">
        <v>173</v>
      </c>
      <c r="F86" s="136" t="s">
        <v>174</v>
      </c>
      <c r="G86" s="136" t="s">
        <v>19</v>
      </c>
      <c r="H86" s="136" t="s">
        <v>20</v>
      </c>
      <c r="I86" s="128"/>
      <c r="J86" s="128"/>
      <c r="K86" s="128"/>
      <c r="L86" s="128"/>
      <c r="M86" s="128"/>
      <c r="AI86" s="72"/>
      <c r="AJ86" s="72"/>
      <c r="AK86" s="72"/>
      <c r="AL86" s="72"/>
      <c r="AM86" s="72"/>
      <c r="AN86" s="72"/>
      <c r="AO86" s="72"/>
      <c r="AP86" s="31"/>
      <c r="AQ86" s="66"/>
      <c r="AX86" s="137"/>
      <c r="AY86" s="138"/>
      <c r="AZ86" s="139"/>
      <c r="BA86" s="288"/>
      <c r="BB86" s="288"/>
      <c r="BC86" s="288"/>
      <c r="BD86" s="140"/>
    </row>
    <row r="87" spans="1:56" ht="12.75" customHeight="1" x14ac:dyDescent="0.2">
      <c r="A87" s="73"/>
      <c r="B87" s="97"/>
      <c r="C87" s="141"/>
      <c r="D87" s="142">
        <f>(D89+D90+D91+D92+D94+D95)</f>
        <v>24</v>
      </c>
      <c r="E87" s="289"/>
      <c r="F87" s="290"/>
      <c r="G87" s="291"/>
      <c r="H87" s="143"/>
      <c r="I87" s="128"/>
      <c r="J87" s="128"/>
      <c r="K87" s="128"/>
      <c r="L87" s="128"/>
      <c r="M87" s="128"/>
      <c r="AI87" s="72"/>
      <c r="AJ87" s="72"/>
      <c r="AK87" s="72"/>
      <c r="AL87" s="72"/>
      <c r="AM87" s="72"/>
      <c r="AN87" s="72"/>
      <c r="AO87" s="72"/>
      <c r="AP87" s="31"/>
      <c r="AQ87" s="66"/>
      <c r="AX87" s="137"/>
      <c r="AY87" s="138"/>
      <c r="AZ87" s="139"/>
      <c r="BA87" s="140"/>
      <c r="BB87" s="140"/>
      <c r="BC87" s="140"/>
      <c r="BD87" s="140"/>
    </row>
    <row r="88" spans="1:56" ht="12.75" customHeight="1" x14ac:dyDescent="0.2">
      <c r="A88" s="73"/>
      <c r="B88" s="97"/>
      <c r="C88" s="144" t="s">
        <v>175</v>
      </c>
      <c r="D88" s="142"/>
      <c r="E88" s="143"/>
      <c r="F88" s="143"/>
      <c r="G88" s="143"/>
      <c r="H88" s="143"/>
      <c r="I88" s="128"/>
      <c r="J88" s="128"/>
      <c r="K88" s="128"/>
      <c r="L88" s="128"/>
      <c r="M88" s="128"/>
      <c r="AI88" s="72"/>
      <c r="AJ88" s="72"/>
      <c r="AK88" s="72"/>
      <c r="AL88" s="72"/>
      <c r="AM88" s="72"/>
      <c r="AN88" s="72"/>
      <c r="AO88" s="72"/>
      <c r="AP88" s="31"/>
      <c r="AQ88" s="66"/>
      <c r="AX88" s="137"/>
      <c r="AY88" s="138"/>
      <c r="AZ88" s="139"/>
      <c r="BA88" s="140"/>
      <c r="BB88" s="140"/>
      <c r="BC88" s="140"/>
      <c r="BD88" s="140"/>
    </row>
    <row r="89" spans="1:56" ht="12.75" customHeight="1" x14ac:dyDescent="0.2">
      <c r="A89" s="73"/>
      <c r="B89" s="145" t="s">
        <v>187</v>
      </c>
      <c r="C89" s="145" t="s">
        <v>41</v>
      </c>
      <c r="D89" s="142">
        <v>5</v>
      </c>
      <c r="E89" s="143">
        <v>20</v>
      </c>
      <c r="F89" s="143">
        <v>0</v>
      </c>
      <c r="G89" s="143">
        <v>0</v>
      </c>
      <c r="H89" s="143" t="s">
        <v>27</v>
      </c>
      <c r="I89" s="128"/>
      <c r="J89" s="128"/>
      <c r="K89" s="128"/>
      <c r="L89" s="128"/>
      <c r="M89" s="128"/>
      <c r="AI89" s="72"/>
      <c r="AJ89" s="72"/>
      <c r="AK89" s="72"/>
      <c r="AL89" s="72"/>
      <c r="AM89" s="72"/>
      <c r="AN89" s="72"/>
      <c r="AO89" s="72"/>
      <c r="AP89" s="31"/>
      <c r="AQ89" s="66"/>
      <c r="AX89" s="137"/>
      <c r="AY89" s="138"/>
      <c r="AZ89" s="139"/>
      <c r="BA89" s="140"/>
      <c r="BB89" s="140"/>
      <c r="BC89" s="140"/>
      <c r="BD89" s="140"/>
    </row>
    <row r="90" spans="1:56" ht="12.75" customHeight="1" x14ac:dyDescent="0.2">
      <c r="A90" s="73"/>
      <c r="B90" s="145" t="s">
        <v>189</v>
      </c>
      <c r="C90" s="146" t="s">
        <v>45</v>
      </c>
      <c r="D90" s="142">
        <v>4</v>
      </c>
      <c r="E90" s="143">
        <v>20</v>
      </c>
      <c r="F90" s="143">
        <v>0</v>
      </c>
      <c r="G90" s="143">
        <v>0</v>
      </c>
      <c r="H90" s="143" t="s">
        <v>27</v>
      </c>
      <c r="I90" s="128"/>
      <c r="J90" s="128"/>
      <c r="K90" s="128"/>
      <c r="L90" s="128"/>
      <c r="M90" s="128"/>
      <c r="AI90" s="72"/>
      <c r="AJ90" s="72"/>
      <c r="AK90" s="72"/>
      <c r="AL90" s="72"/>
      <c r="AM90" s="72"/>
      <c r="AN90" s="72"/>
      <c r="AO90" s="72"/>
      <c r="AP90" s="31"/>
      <c r="AQ90" s="66"/>
      <c r="AX90" s="137"/>
      <c r="AY90" s="138"/>
      <c r="AZ90" s="139"/>
      <c r="BA90" s="140"/>
      <c r="BB90" s="140"/>
      <c r="BC90" s="140"/>
      <c r="BD90" s="140"/>
    </row>
    <row r="91" spans="1:56" ht="12.75" customHeight="1" x14ac:dyDescent="0.2">
      <c r="A91" s="73"/>
      <c r="B91" s="145" t="s">
        <v>232</v>
      </c>
      <c r="C91" s="147" t="s">
        <v>91</v>
      </c>
      <c r="D91" s="142">
        <v>3</v>
      </c>
      <c r="E91" s="143">
        <v>10</v>
      </c>
      <c r="F91" s="143">
        <v>0</v>
      </c>
      <c r="G91" s="143">
        <v>0</v>
      </c>
      <c r="H91" s="143" t="s">
        <v>25</v>
      </c>
      <c r="I91" s="128"/>
      <c r="J91" s="128"/>
      <c r="K91" s="128"/>
      <c r="L91" s="128"/>
      <c r="M91" s="128"/>
      <c r="AI91" s="72"/>
      <c r="AJ91" s="72"/>
      <c r="AK91" s="72"/>
      <c r="AL91" s="72"/>
      <c r="AM91" s="72"/>
      <c r="AN91" s="72"/>
      <c r="AO91" s="72"/>
      <c r="AP91" s="31"/>
      <c r="AQ91" s="66"/>
      <c r="AX91" s="137"/>
      <c r="AY91" s="138"/>
      <c r="AZ91" s="139"/>
      <c r="BA91" s="140"/>
      <c r="BB91" s="140"/>
      <c r="BC91" s="140"/>
      <c r="BD91" s="140"/>
    </row>
    <row r="92" spans="1:56" ht="12.75" customHeight="1" x14ac:dyDescent="0.2">
      <c r="A92" s="73"/>
      <c r="B92" s="145" t="s">
        <v>210</v>
      </c>
      <c r="C92" s="145" t="s">
        <v>95</v>
      </c>
      <c r="D92" s="142">
        <v>4</v>
      </c>
      <c r="E92" s="143">
        <v>15</v>
      </c>
      <c r="F92" s="143">
        <v>0</v>
      </c>
      <c r="G92" s="143">
        <v>0</v>
      </c>
      <c r="H92" s="143" t="s">
        <v>27</v>
      </c>
      <c r="I92" s="128"/>
      <c r="J92" s="128"/>
      <c r="K92" s="128"/>
      <c r="L92" s="128"/>
      <c r="M92" s="128"/>
      <c r="AI92" s="72"/>
      <c r="AJ92" s="72"/>
      <c r="AK92" s="72"/>
      <c r="AL92" s="72"/>
      <c r="AM92" s="72"/>
      <c r="AN92" s="72"/>
      <c r="AO92" s="72"/>
      <c r="AP92" s="31"/>
      <c r="AQ92" s="66"/>
      <c r="AX92" s="148"/>
      <c r="AY92" s="137"/>
      <c r="AZ92" s="149"/>
      <c r="BA92" s="140"/>
      <c r="BB92" s="140"/>
      <c r="BC92" s="140"/>
      <c r="BD92" s="140"/>
    </row>
    <row r="93" spans="1:56" ht="12.75" customHeight="1" x14ac:dyDescent="0.2">
      <c r="A93" s="73"/>
      <c r="B93" s="97"/>
      <c r="C93" s="144" t="s">
        <v>176</v>
      </c>
      <c r="D93" s="142"/>
      <c r="E93" s="143"/>
      <c r="F93" s="143"/>
      <c r="G93" s="143"/>
      <c r="H93" s="143"/>
      <c r="I93" s="128"/>
      <c r="J93" s="128"/>
      <c r="K93" s="128"/>
      <c r="L93" s="128"/>
      <c r="M93" s="128"/>
      <c r="AI93" s="72"/>
      <c r="AJ93" s="72"/>
      <c r="AK93" s="72"/>
      <c r="AL93" s="72"/>
      <c r="AM93" s="72"/>
      <c r="AN93" s="72"/>
      <c r="AO93" s="72"/>
      <c r="AP93" s="31"/>
      <c r="AQ93" s="66"/>
      <c r="AX93" s="148"/>
      <c r="AY93" s="148"/>
      <c r="AZ93" s="149"/>
      <c r="BA93" s="140"/>
      <c r="BB93" s="140"/>
      <c r="BC93" s="140"/>
      <c r="BD93" s="140"/>
    </row>
    <row r="94" spans="1:56" ht="12.75" customHeight="1" x14ac:dyDescent="0.2">
      <c r="A94" s="73"/>
      <c r="B94" s="145" t="s">
        <v>212</v>
      </c>
      <c r="C94" s="145" t="s">
        <v>101</v>
      </c>
      <c r="D94" s="142">
        <v>4</v>
      </c>
      <c r="E94" s="143">
        <v>15</v>
      </c>
      <c r="F94" s="143">
        <v>0</v>
      </c>
      <c r="G94" s="143">
        <v>0</v>
      </c>
      <c r="H94" s="143" t="s">
        <v>27</v>
      </c>
      <c r="I94" s="128"/>
      <c r="J94" s="128"/>
      <c r="K94" s="128"/>
      <c r="L94" s="128"/>
      <c r="M94" s="128"/>
      <c r="AI94" s="72"/>
      <c r="AJ94" s="72"/>
      <c r="AK94" s="72"/>
      <c r="AL94" s="72"/>
      <c r="AM94" s="72"/>
      <c r="AN94" s="72"/>
      <c r="AO94" s="72"/>
      <c r="AP94" s="31"/>
      <c r="AQ94" s="66"/>
      <c r="AX94" s="148"/>
      <c r="AY94" s="148"/>
      <c r="AZ94" s="149"/>
      <c r="BA94" s="140"/>
      <c r="BB94" s="140"/>
      <c r="BC94" s="140"/>
      <c r="BD94" s="140"/>
    </row>
    <row r="95" spans="1:56" ht="12.75" customHeight="1" x14ac:dyDescent="0.2">
      <c r="A95" s="73"/>
      <c r="B95" s="145" t="s">
        <v>213</v>
      </c>
      <c r="C95" s="145" t="s">
        <v>103</v>
      </c>
      <c r="D95" s="142">
        <v>4</v>
      </c>
      <c r="E95" s="143">
        <v>15</v>
      </c>
      <c r="F95" s="143">
        <v>0</v>
      </c>
      <c r="G95" s="143">
        <v>0</v>
      </c>
      <c r="H95" s="143" t="s">
        <v>27</v>
      </c>
      <c r="I95" s="128"/>
      <c r="J95" s="128"/>
      <c r="K95" s="128"/>
      <c r="L95" s="128"/>
      <c r="M95" s="128"/>
      <c r="AI95" s="72"/>
      <c r="AJ95" s="72"/>
      <c r="AK95" s="72"/>
      <c r="AL95" s="72"/>
      <c r="AM95" s="72"/>
      <c r="AN95" s="72"/>
      <c r="AO95" s="72"/>
      <c r="AP95" s="31"/>
      <c r="AQ95" s="66"/>
      <c r="AX95" s="148"/>
      <c r="AY95" s="148"/>
      <c r="AZ95" s="149"/>
      <c r="BA95" s="140"/>
      <c r="BB95" s="140"/>
      <c r="BC95" s="140"/>
      <c r="BD95" s="140"/>
    </row>
    <row r="96" spans="1:56" ht="12.75" customHeight="1" x14ac:dyDescent="0.2">
      <c r="A96" s="73"/>
      <c r="B96" s="97"/>
      <c r="C96" s="150" t="s">
        <v>177</v>
      </c>
      <c r="D96" s="142"/>
      <c r="E96" s="143"/>
      <c r="F96" s="143"/>
      <c r="G96" s="143"/>
      <c r="H96" s="143"/>
      <c r="I96" s="128"/>
      <c r="J96" s="128"/>
      <c r="K96" s="128"/>
      <c r="L96" s="128"/>
      <c r="M96" s="128"/>
      <c r="AI96" s="72"/>
      <c r="AJ96" s="72"/>
      <c r="AK96" s="72"/>
      <c r="AL96" s="72"/>
      <c r="AM96" s="72"/>
      <c r="AN96" s="72"/>
      <c r="AO96" s="72"/>
      <c r="AP96" s="31"/>
      <c r="AQ96" s="66"/>
      <c r="AX96" s="148"/>
      <c r="AY96" s="148"/>
      <c r="AZ96" s="149"/>
      <c r="BA96" s="140"/>
      <c r="BB96" s="140"/>
      <c r="BC96" s="140"/>
      <c r="BD96" s="140"/>
    </row>
    <row r="97" spans="1:56" ht="12.75" customHeight="1" x14ac:dyDescent="0.2">
      <c r="A97" s="73"/>
      <c r="B97" s="145" t="s">
        <v>227</v>
      </c>
      <c r="C97" s="145" t="s">
        <v>133</v>
      </c>
      <c r="D97" s="142">
        <v>4</v>
      </c>
      <c r="E97" s="143">
        <v>15</v>
      </c>
      <c r="F97" s="143">
        <v>0</v>
      </c>
      <c r="G97" s="143">
        <v>0</v>
      </c>
      <c r="H97" s="143" t="s">
        <v>27</v>
      </c>
      <c r="I97" s="128"/>
      <c r="J97" s="128"/>
      <c r="K97" s="128"/>
      <c r="L97" s="128"/>
      <c r="M97" s="128"/>
      <c r="AI97" s="72"/>
      <c r="AJ97" s="72"/>
      <c r="AK97" s="72"/>
      <c r="AL97" s="72"/>
      <c r="AM97" s="72"/>
      <c r="AN97" s="72"/>
      <c r="AO97" s="72"/>
      <c r="AP97" s="31"/>
      <c r="AQ97" s="66"/>
      <c r="AX97" s="148"/>
      <c r="AY97" s="148"/>
      <c r="AZ97" s="149"/>
      <c r="BA97" s="140"/>
      <c r="BB97" s="140"/>
      <c r="BC97" s="140"/>
      <c r="BD97" s="140"/>
    </row>
    <row r="98" spans="1:56" ht="12.75" customHeight="1" x14ac:dyDescent="0.2">
      <c r="A98" s="73"/>
      <c r="B98" s="145" t="s">
        <v>229</v>
      </c>
      <c r="C98" s="145" t="s">
        <v>137</v>
      </c>
      <c r="D98" s="142">
        <v>4</v>
      </c>
      <c r="E98" s="143">
        <v>15</v>
      </c>
      <c r="F98" s="143">
        <v>0</v>
      </c>
      <c r="G98" s="143">
        <v>0</v>
      </c>
      <c r="H98" s="143" t="s">
        <v>27</v>
      </c>
      <c r="I98" s="128"/>
      <c r="J98" s="128"/>
      <c r="K98" s="128"/>
      <c r="L98" s="128"/>
      <c r="M98" s="128"/>
      <c r="AI98" s="72"/>
      <c r="AJ98" s="72"/>
      <c r="AK98" s="72"/>
      <c r="AL98" s="72"/>
      <c r="AM98" s="72"/>
      <c r="AN98" s="72"/>
      <c r="AO98" s="72"/>
      <c r="AP98" s="31"/>
      <c r="AQ98" s="66"/>
      <c r="AX98" s="148"/>
      <c r="AY98" s="137"/>
      <c r="AZ98" s="149"/>
      <c r="BA98" s="140"/>
      <c r="BB98" s="140"/>
      <c r="BC98" s="140"/>
      <c r="BD98" s="140"/>
    </row>
    <row r="99" spans="1:56" ht="12.75" customHeight="1" x14ac:dyDescent="0.2">
      <c r="A99" s="73"/>
      <c r="B99" s="145"/>
      <c r="C99" s="151" t="s">
        <v>178</v>
      </c>
      <c r="D99" s="142"/>
      <c r="E99" s="143"/>
      <c r="F99" s="143"/>
      <c r="G99" s="143"/>
      <c r="H99" s="143"/>
      <c r="I99" s="128"/>
      <c r="J99" s="128"/>
      <c r="K99" s="128"/>
      <c r="L99" s="128"/>
      <c r="M99" s="128"/>
      <c r="AI99" s="72"/>
      <c r="AJ99" s="72"/>
      <c r="AK99" s="72"/>
      <c r="AL99" s="72"/>
      <c r="AM99" s="72"/>
      <c r="AN99" s="72"/>
      <c r="AO99" s="72"/>
      <c r="AP99" s="31"/>
      <c r="AQ99" s="66"/>
      <c r="AX99" s="148"/>
      <c r="AY99" s="137"/>
      <c r="AZ99" s="149"/>
      <c r="BA99" s="140"/>
      <c r="BB99" s="140"/>
      <c r="BC99" s="140"/>
      <c r="BD99" s="140"/>
    </row>
    <row r="100" spans="1:56" ht="12.75" customHeight="1" x14ac:dyDescent="0.2">
      <c r="A100" s="73"/>
      <c r="B100" s="145" t="s">
        <v>201</v>
      </c>
      <c r="C100" s="145" t="s">
        <v>75</v>
      </c>
      <c r="D100" s="142">
        <v>4</v>
      </c>
      <c r="E100" s="143">
        <v>15</v>
      </c>
      <c r="F100" s="143">
        <v>0</v>
      </c>
      <c r="G100" s="143">
        <v>0</v>
      </c>
      <c r="H100" s="143" t="s">
        <v>27</v>
      </c>
      <c r="I100" s="128"/>
      <c r="J100" s="128"/>
      <c r="K100" s="128"/>
      <c r="L100" s="128"/>
      <c r="M100" s="128"/>
      <c r="AI100" s="72"/>
      <c r="AJ100" s="72"/>
      <c r="AK100" s="72"/>
      <c r="AL100" s="72"/>
      <c r="AM100" s="72"/>
      <c r="AN100" s="72"/>
      <c r="AO100" s="72"/>
      <c r="AP100" s="31"/>
      <c r="AQ100" s="66"/>
      <c r="AX100" s="148"/>
      <c r="AY100" s="137"/>
      <c r="AZ100" s="149"/>
      <c r="BA100" s="140"/>
      <c r="BB100" s="140"/>
      <c r="BC100" s="140"/>
      <c r="BD100" s="140"/>
    </row>
    <row r="101" spans="1:56" ht="12.75" customHeight="1" x14ac:dyDescent="0.2">
      <c r="A101" s="73"/>
      <c r="B101" s="145" t="s">
        <v>220</v>
      </c>
      <c r="C101" s="145" t="s">
        <v>118</v>
      </c>
      <c r="D101" s="142">
        <v>4</v>
      </c>
      <c r="E101" s="143">
        <v>15</v>
      </c>
      <c r="F101" s="143">
        <v>0</v>
      </c>
      <c r="G101" s="143">
        <v>0</v>
      </c>
      <c r="H101" s="143" t="s">
        <v>27</v>
      </c>
      <c r="I101" s="128"/>
      <c r="J101" s="128"/>
      <c r="K101" s="128"/>
      <c r="L101" s="128"/>
      <c r="M101" s="128"/>
      <c r="AI101" s="72"/>
      <c r="AJ101" s="72"/>
      <c r="AK101" s="72"/>
      <c r="AL101" s="72"/>
      <c r="AM101" s="72"/>
      <c r="AN101" s="72"/>
      <c r="AO101" s="72"/>
      <c r="AP101" s="31"/>
      <c r="AQ101" s="66"/>
      <c r="AX101" s="148"/>
      <c r="AY101" s="137"/>
      <c r="AZ101" s="149"/>
      <c r="BA101" s="140"/>
      <c r="BB101" s="140"/>
      <c r="BC101" s="140"/>
      <c r="BD101" s="140"/>
    </row>
    <row r="102" spans="1:56" x14ac:dyDescent="0.2">
      <c r="A102" s="67"/>
      <c r="B102" s="68"/>
      <c r="C102" s="69"/>
      <c r="D102" s="70"/>
      <c r="E102" s="55"/>
      <c r="F102" s="55"/>
      <c r="G102" s="67"/>
      <c r="H102" s="67"/>
      <c r="I102" s="67"/>
      <c r="J102" s="67"/>
      <c r="K102" s="68"/>
      <c r="L102" s="67"/>
      <c r="M102" s="67"/>
      <c r="N102" s="67"/>
      <c r="O102" s="67"/>
      <c r="P102" s="67"/>
      <c r="AP102" s="66"/>
      <c r="AQ102" s="66"/>
    </row>
    <row r="103" spans="1:56" ht="12.75" customHeight="1" x14ac:dyDescent="0.2">
      <c r="A103" s="71"/>
      <c r="B103" s="71"/>
      <c r="C103" s="128"/>
      <c r="D103" s="129"/>
      <c r="E103" s="132"/>
      <c r="F103" s="132"/>
      <c r="G103" s="132"/>
      <c r="H103" s="132"/>
      <c r="I103" s="132"/>
      <c r="J103" s="132"/>
      <c r="K103" s="132"/>
      <c r="L103" s="132"/>
      <c r="M103" s="132"/>
      <c r="AI103" s="72"/>
      <c r="AJ103" s="72"/>
      <c r="AK103" s="72"/>
      <c r="AL103" s="72"/>
      <c r="AM103" s="72"/>
      <c r="AN103" s="72"/>
      <c r="AO103" s="72"/>
      <c r="AP103" s="31"/>
      <c r="AQ103" s="66"/>
    </row>
    <row r="104" spans="1:56" ht="12.75" customHeight="1" x14ac:dyDescent="0.2">
      <c r="A104" s="73"/>
      <c r="B104" s="74"/>
      <c r="C104" s="130"/>
      <c r="D104" s="131"/>
      <c r="E104" s="132"/>
      <c r="F104" s="132"/>
      <c r="G104" s="132"/>
      <c r="H104" s="132"/>
      <c r="I104" s="132"/>
      <c r="J104" s="132"/>
      <c r="K104" s="132"/>
      <c r="L104" s="132"/>
      <c r="M104" s="132"/>
      <c r="AI104" s="72"/>
      <c r="AJ104" s="72"/>
      <c r="AK104" s="72"/>
      <c r="AL104" s="72"/>
      <c r="AM104" s="72"/>
      <c r="AN104" s="72"/>
      <c r="AO104" s="72"/>
      <c r="AP104" s="31"/>
      <c r="AQ104" s="66"/>
    </row>
    <row r="105" spans="1:56" ht="12.75" customHeight="1" x14ac:dyDescent="0.2">
      <c r="A105" s="73"/>
      <c r="B105" s="74"/>
      <c r="C105" s="130"/>
      <c r="D105" s="131"/>
      <c r="E105" s="132"/>
      <c r="F105" s="132"/>
      <c r="G105" s="132"/>
      <c r="H105" s="132"/>
      <c r="I105" s="132"/>
      <c r="J105" s="132"/>
      <c r="K105" s="132"/>
      <c r="L105" s="132"/>
      <c r="M105" s="132"/>
      <c r="W105" s="67"/>
      <c r="AI105" s="72"/>
      <c r="AJ105" s="72"/>
      <c r="AK105" s="72"/>
      <c r="AL105" s="72"/>
      <c r="AM105" s="72"/>
      <c r="AN105" s="72"/>
      <c r="AO105" s="72"/>
      <c r="AP105" s="31"/>
      <c r="AQ105" s="66"/>
    </row>
    <row r="106" spans="1:56" ht="12.75" customHeight="1" x14ac:dyDescent="0.2">
      <c r="A106" s="73"/>
      <c r="B106" s="74"/>
      <c r="C106" s="130"/>
      <c r="D106" s="131"/>
      <c r="E106" s="132"/>
      <c r="F106" s="132"/>
      <c r="G106" s="132"/>
      <c r="H106" s="132"/>
      <c r="I106" s="132"/>
      <c r="J106" s="132"/>
      <c r="K106" s="132"/>
      <c r="L106" s="132"/>
      <c r="M106" s="132"/>
      <c r="AI106" s="72"/>
      <c r="AJ106" s="72"/>
      <c r="AK106" s="72"/>
      <c r="AL106" s="72"/>
      <c r="AM106" s="72"/>
      <c r="AN106" s="72"/>
      <c r="AO106" s="72"/>
      <c r="AP106" s="31"/>
      <c r="AQ106" s="66"/>
    </row>
    <row r="107" spans="1:56" ht="21.75" customHeight="1" thickBot="1" x14ac:dyDescent="0.25">
      <c r="A107" s="75"/>
      <c r="B107" s="76"/>
      <c r="C107" s="77"/>
      <c r="D107" s="78"/>
      <c r="E107" s="79"/>
      <c r="F107" s="79"/>
      <c r="G107" s="79"/>
      <c r="H107" s="79"/>
      <c r="I107" s="80"/>
      <c r="J107" s="72"/>
      <c r="K107" s="72"/>
      <c r="L107" s="72"/>
      <c r="M107" s="72"/>
      <c r="N107" s="72"/>
      <c r="O107" s="72"/>
      <c r="P107" s="72"/>
      <c r="Q107" s="72"/>
      <c r="AI107" s="72"/>
      <c r="AJ107" s="72"/>
      <c r="AK107" s="72"/>
      <c r="AL107" s="72"/>
      <c r="AM107" s="72"/>
      <c r="AN107" s="72"/>
      <c r="AO107" s="72"/>
      <c r="AP107" s="31"/>
      <c r="AQ107" s="66"/>
    </row>
    <row r="108" spans="1:56" ht="21.75" customHeight="1" thickBot="1" x14ac:dyDescent="0.25">
      <c r="A108" s="279" t="s">
        <v>160</v>
      </c>
      <c r="B108" s="280"/>
      <c r="C108" s="280"/>
      <c r="D108" s="281"/>
      <c r="E108" s="270" t="s">
        <v>161</v>
      </c>
      <c r="F108" s="272" t="s">
        <v>162</v>
      </c>
      <c r="G108" s="274" t="s">
        <v>163</v>
      </c>
      <c r="H108" s="275"/>
      <c r="I108" s="275"/>
      <c r="J108" s="275"/>
      <c r="K108" s="276"/>
      <c r="L108" s="275" t="s">
        <v>163</v>
      </c>
      <c r="M108" s="275"/>
      <c r="N108" s="275"/>
      <c r="O108" s="275"/>
      <c r="P108" s="276"/>
      <c r="V108" s="282"/>
      <c r="W108" s="282"/>
      <c r="X108" s="282"/>
      <c r="Y108" s="282"/>
      <c r="Z108" s="282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66"/>
      <c r="AQ108" s="66"/>
    </row>
    <row r="109" spans="1:56" x14ac:dyDescent="0.2">
      <c r="A109" s="81"/>
      <c r="B109" s="82" t="s">
        <v>3</v>
      </c>
      <c r="C109" s="83" t="s">
        <v>4</v>
      </c>
      <c r="D109" s="84"/>
      <c r="E109" s="271"/>
      <c r="F109" s="273"/>
      <c r="G109" s="285" t="s">
        <v>34</v>
      </c>
      <c r="H109" s="286"/>
      <c r="I109" s="286"/>
      <c r="J109" s="286"/>
      <c r="K109" s="287"/>
      <c r="L109" s="286" t="s">
        <v>36</v>
      </c>
      <c r="M109" s="286"/>
      <c r="N109" s="286"/>
      <c r="O109" s="286"/>
      <c r="P109" s="287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66"/>
      <c r="AQ109" s="66"/>
    </row>
    <row r="110" spans="1:56" ht="22.5" x14ac:dyDescent="0.2">
      <c r="A110" s="85"/>
      <c r="B110" s="87"/>
      <c r="C110" s="87"/>
      <c r="D110" s="88"/>
      <c r="E110" s="85"/>
      <c r="F110" s="89"/>
      <c r="G110" s="90" t="s">
        <v>17</v>
      </c>
      <c r="H110" s="91" t="s">
        <v>18</v>
      </c>
      <c r="I110" s="91" t="s">
        <v>19</v>
      </c>
      <c r="J110" s="91" t="s">
        <v>20</v>
      </c>
      <c r="K110" s="92" t="s">
        <v>21</v>
      </c>
      <c r="L110" s="93" t="s">
        <v>17</v>
      </c>
      <c r="M110" s="91" t="s">
        <v>18</v>
      </c>
      <c r="N110" s="91" t="s">
        <v>19</v>
      </c>
      <c r="O110" s="91" t="s">
        <v>20</v>
      </c>
      <c r="P110" s="92" t="s">
        <v>21</v>
      </c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66"/>
      <c r="AQ110" s="66"/>
    </row>
    <row r="111" spans="1:56" x14ac:dyDescent="0.2">
      <c r="A111" s="94"/>
      <c r="B111" s="87"/>
      <c r="C111" s="87" t="s">
        <v>152</v>
      </c>
      <c r="D111" s="88"/>
      <c r="E111" s="86"/>
      <c r="F111" s="95"/>
      <c r="G111" s="96"/>
      <c r="H111" s="97"/>
      <c r="I111" s="97"/>
      <c r="J111" s="97"/>
      <c r="K111" s="98">
        <v>20</v>
      </c>
      <c r="L111" s="99"/>
      <c r="M111" s="97"/>
      <c r="N111" s="97"/>
      <c r="O111" s="97"/>
      <c r="P111" s="98">
        <v>20</v>
      </c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66"/>
      <c r="AQ111" s="66"/>
    </row>
    <row r="112" spans="1:56" x14ac:dyDescent="0.2">
      <c r="A112" s="94"/>
      <c r="B112" s="87"/>
      <c r="C112" s="87" t="s">
        <v>144</v>
      </c>
      <c r="D112" s="88"/>
      <c r="E112" s="86"/>
      <c r="F112" s="95"/>
      <c r="G112" s="96"/>
      <c r="H112" s="97"/>
      <c r="I112" s="97"/>
      <c r="J112" s="97"/>
      <c r="K112" s="98">
        <v>3</v>
      </c>
      <c r="L112" s="99"/>
      <c r="M112" s="97"/>
      <c r="N112" s="97"/>
      <c r="O112" s="97"/>
      <c r="P112" s="98">
        <v>3</v>
      </c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66"/>
      <c r="AQ112" s="66"/>
    </row>
    <row r="113" spans="1:43" x14ac:dyDescent="0.2">
      <c r="A113" s="94"/>
      <c r="B113" s="87"/>
      <c r="C113" s="87" t="s">
        <v>146</v>
      </c>
      <c r="D113" s="100"/>
      <c r="E113" s="86"/>
      <c r="F113" s="95"/>
      <c r="G113" s="96"/>
      <c r="H113" s="97"/>
      <c r="I113" s="97"/>
      <c r="J113" s="97"/>
      <c r="K113" s="98">
        <v>3</v>
      </c>
      <c r="L113" s="99"/>
      <c r="M113" s="97"/>
      <c r="N113" s="97"/>
      <c r="O113" s="97"/>
      <c r="P113" s="98">
        <v>3</v>
      </c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66"/>
      <c r="AQ113" s="66"/>
    </row>
    <row r="114" spans="1:43" x14ac:dyDescent="0.2">
      <c r="A114" s="94"/>
      <c r="B114" s="87"/>
      <c r="C114" s="87" t="s">
        <v>148</v>
      </c>
      <c r="D114" s="101"/>
      <c r="E114" s="86"/>
      <c r="F114" s="95"/>
      <c r="G114" s="96"/>
      <c r="H114" s="97"/>
      <c r="I114" s="97"/>
      <c r="J114" s="97"/>
      <c r="K114" s="98">
        <v>3</v>
      </c>
      <c r="L114" s="99"/>
      <c r="M114" s="97"/>
      <c r="N114" s="97"/>
      <c r="O114" s="97"/>
      <c r="P114" s="98">
        <v>3</v>
      </c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66"/>
      <c r="AQ114" s="66"/>
    </row>
    <row r="115" spans="1:43" ht="13.5" thickBot="1" x14ac:dyDescent="0.25">
      <c r="A115" s="102"/>
      <c r="B115" s="104"/>
      <c r="C115" s="104" t="s">
        <v>150</v>
      </c>
      <c r="D115" s="105"/>
      <c r="E115" s="103"/>
      <c r="F115" s="106"/>
      <c r="G115" s="107"/>
      <c r="H115" s="108"/>
      <c r="I115" s="108"/>
      <c r="J115" s="108"/>
      <c r="K115" s="109">
        <v>3</v>
      </c>
      <c r="L115" s="110"/>
      <c r="M115" s="108"/>
      <c r="N115" s="108"/>
      <c r="O115" s="108"/>
      <c r="P115" s="109">
        <v>3</v>
      </c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66"/>
      <c r="AQ115" s="66"/>
    </row>
    <row r="116" spans="1:43" ht="13.5" thickBot="1" x14ac:dyDescent="0.25">
      <c r="A116" s="111"/>
      <c r="B116" s="157"/>
      <c r="C116" s="113" t="s">
        <v>164</v>
      </c>
      <c r="D116" s="114"/>
      <c r="E116" s="112"/>
      <c r="F116" s="115"/>
      <c r="G116" s="116"/>
      <c r="H116" s="117"/>
      <c r="I116" s="117"/>
      <c r="J116" s="117"/>
      <c r="K116" s="118">
        <f>SUM(K111:K115)</f>
        <v>32</v>
      </c>
      <c r="L116" s="119"/>
      <c r="M116" s="117"/>
      <c r="N116" s="117"/>
      <c r="O116" s="117"/>
      <c r="P116" s="118">
        <f>SUM(P111:P115)</f>
        <v>32</v>
      </c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66"/>
      <c r="AQ116" s="66"/>
    </row>
    <row r="117" spans="1:43" ht="12.75" customHeight="1" x14ac:dyDescent="0.2">
      <c r="A117" s="269" t="s">
        <v>165</v>
      </c>
      <c r="B117" s="269"/>
      <c r="C117" s="269"/>
      <c r="D117" s="269"/>
      <c r="E117" s="269"/>
      <c r="F117" s="269"/>
      <c r="G117" s="269"/>
      <c r="H117" s="269"/>
      <c r="I117" s="269"/>
      <c r="J117" s="269"/>
      <c r="K117" s="269"/>
      <c r="L117" s="74"/>
      <c r="M117" s="74"/>
      <c r="N117" s="74"/>
      <c r="O117" s="74"/>
      <c r="V117" s="44"/>
      <c r="W117" s="44"/>
      <c r="X117" s="44"/>
      <c r="Y117" s="44"/>
      <c r="Z117" s="44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66"/>
      <c r="AQ117" s="66"/>
    </row>
    <row r="118" spans="1:43" ht="13.5" thickBot="1" x14ac:dyDescent="0.25">
      <c r="B118" s="65"/>
      <c r="C118" s="121"/>
      <c r="D118" s="122"/>
      <c r="E118" s="67"/>
      <c r="F118"/>
      <c r="K118" s="65"/>
      <c r="V118" s="120"/>
      <c r="W118" s="120"/>
      <c r="X118" s="120"/>
      <c r="Y118" s="120"/>
      <c r="Z118" s="120"/>
      <c r="AP118" s="66"/>
      <c r="AQ118" s="66"/>
    </row>
    <row r="119" spans="1:43" ht="18.75" customHeight="1" thickBot="1" x14ac:dyDescent="0.25">
      <c r="B119" s="123" t="s">
        <v>3</v>
      </c>
      <c r="C119" s="124" t="s">
        <v>166</v>
      </c>
      <c r="D119" s="125" t="s">
        <v>21</v>
      </c>
      <c r="E119"/>
      <c r="F119"/>
      <c r="U119" s="66"/>
      <c r="V119" s="66"/>
    </row>
    <row r="120" spans="1:43" x14ac:dyDescent="0.2">
      <c r="B120" s="259" t="s">
        <v>233</v>
      </c>
      <c r="C120" s="260" t="s">
        <v>167</v>
      </c>
      <c r="D120" s="261">
        <v>3</v>
      </c>
      <c r="E120"/>
      <c r="F120"/>
      <c r="J120" s="65"/>
      <c r="V120" s="67"/>
      <c r="AO120" s="66"/>
      <c r="AP120" s="66"/>
    </row>
    <row r="121" spans="1:43" x14ac:dyDescent="0.2">
      <c r="B121" s="259" t="s">
        <v>234</v>
      </c>
      <c r="C121" s="260" t="s">
        <v>168</v>
      </c>
      <c r="D121" s="261">
        <v>3</v>
      </c>
      <c r="E121"/>
      <c r="F121"/>
      <c r="J121" s="65"/>
      <c r="AO121" s="66"/>
      <c r="AP121" s="66"/>
    </row>
    <row r="122" spans="1:43" x14ac:dyDescent="0.2">
      <c r="B122" s="259" t="s">
        <v>235</v>
      </c>
      <c r="C122" s="260" t="s">
        <v>169</v>
      </c>
      <c r="D122" s="261">
        <v>3</v>
      </c>
      <c r="E122"/>
      <c r="F122"/>
      <c r="J122" s="65"/>
      <c r="AO122" s="66"/>
      <c r="AP122" s="66"/>
    </row>
    <row r="123" spans="1:43" x14ac:dyDescent="0.2">
      <c r="B123" s="259" t="s">
        <v>236</v>
      </c>
      <c r="C123" s="260" t="s">
        <v>170</v>
      </c>
      <c r="D123" s="261">
        <v>3</v>
      </c>
      <c r="E123"/>
      <c r="F123"/>
      <c r="H123" s="67"/>
      <c r="J123" s="65"/>
      <c r="AO123" s="66"/>
      <c r="AP123" s="66"/>
    </row>
    <row r="124" spans="1:43" x14ac:dyDescent="0.2">
      <c r="B124" s="65"/>
      <c r="C124" s="121"/>
      <c r="D124" s="126"/>
      <c r="K124" s="65"/>
      <c r="AP124" s="66"/>
      <c r="AQ124" s="66"/>
    </row>
  </sheetData>
  <autoFilter ref="G6:AO84" xr:uid="{00000000-0009-0000-0000-000000000000}">
    <filterColumn colId="0" showButton="0"/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3" showButton="0"/>
  </autoFilter>
  <mergeCells count="35">
    <mergeCell ref="BA86:BC86"/>
    <mergeCell ref="E87:G87"/>
    <mergeCell ref="A1:AQ1"/>
    <mergeCell ref="A2:AQ2"/>
    <mergeCell ref="A3:AQ3"/>
    <mergeCell ref="A4:AQ4"/>
    <mergeCell ref="A5:A7"/>
    <mergeCell ref="C5:C7"/>
    <mergeCell ref="D5:D7"/>
    <mergeCell ref="E5:F5"/>
    <mergeCell ref="G5:AO5"/>
    <mergeCell ref="AP5:AP7"/>
    <mergeCell ref="AQ5:AQ6"/>
    <mergeCell ref="E6:E7"/>
    <mergeCell ref="B79:C79"/>
    <mergeCell ref="AF6:AJ6"/>
    <mergeCell ref="L108:P108"/>
    <mergeCell ref="V108:Z108"/>
    <mergeCell ref="B78:C78"/>
    <mergeCell ref="G109:K109"/>
    <mergeCell ref="L109:P109"/>
    <mergeCell ref="A117:K117"/>
    <mergeCell ref="E108:E109"/>
    <mergeCell ref="F108:F109"/>
    <mergeCell ref="G108:K108"/>
    <mergeCell ref="B28:C28"/>
    <mergeCell ref="A108:D108"/>
    <mergeCell ref="F6:F7"/>
    <mergeCell ref="B5:B7"/>
    <mergeCell ref="AK6:AO6"/>
    <mergeCell ref="G6:K6"/>
    <mergeCell ref="L6:P6"/>
    <mergeCell ref="Q6:U6"/>
    <mergeCell ref="V6:Z6"/>
    <mergeCell ref="AA6:AE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48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Levelező</vt:lpstr>
      <vt:lpstr>Levelező!Nyomtatási_terület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Szandra</dc:creator>
  <cp:lastModifiedBy>syxtus syxtus</cp:lastModifiedBy>
  <cp:lastPrinted>2017-03-20T14:50:14Z</cp:lastPrinted>
  <dcterms:created xsi:type="dcterms:W3CDTF">2017-01-30T09:17:24Z</dcterms:created>
  <dcterms:modified xsi:type="dcterms:W3CDTF">2018-07-13T07:24:48Z</dcterms:modified>
</cp:coreProperties>
</file>