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xtus.SZVI\Desktop\tantervihalok_e_20180620\"/>
    </mc:Choice>
  </mc:AlternateContent>
  <bookViews>
    <workbookView xWindow="0" yWindow="0" windowWidth="28800" windowHeight="12300"/>
  </bookViews>
  <sheets>
    <sheet name="nappali" sheetId="1" r:id="rId1"/>
  </sheets>
  <definedNames>
    <definedName name="_xlnm.Print_Area" localSheetId="0">nappali!$A$1:$Z$57</definedName>
  </definedNames>
  <calcPr calcId="171027"/>
</workbook>
</file>

<file path=xl/calcChain.xml><?xml version="1.0" encoding="utf-8"?>
<calcChain xmlns="http://schemas.openxmlformats.org/spreadsheetml/2006/main">
  <c r="E30" i="1" l="1"/>
  <c r="E23" i="1"/>
  <c r="E24" i="1"/>
  <c r="E25" i="1"/>
  <c r="D22" i="1"/>
  <c r="D23" i="1"/>
  <c r="D24" i="1"/>
  <c r="D25" i="1"/>
  <c r="E10" i="1"/>
  <c r="E11" i="1"/>
  <c r="D50" i="1"/>
  <c r="T19" i="1"/>
  <c r="E36" i="1"/>
  <c r="D36" i="1"/>
  <c r="E35" i="1"/>
  <c r="D35" i="1"/>
  <c r="E34" i="1"/>
  <c r="D34" i="1"/>
  <c r="E33" i="1"/>
  <c r="D33" i="1"/>
  <c r="E32" i="1"/>
  <c r="D32" i="1"/>
  <c r="D30" i="1"/>
  <c r="E29" i="1"/>
  <c r="D29" i="1"/>
  <c r="E28" i="1"/>
  <c r="D28" i="1"/>
  <c r="E27" i="1"/>
  <c r="D27" i="1"/>
  <c r="E26" i="1"/>
  <c r="D26" i="1"/>
  <c r="E22" i="1"/>
  <c r="E21" i="1"/>
  <c r="D2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S42" i="1" s="1"/>
  <c r="T13" i="1"/>
  <c r="U13" i="1"/>
  <c r="V13" i="1"/>
  <c r="W13" i="1"/>
  <c r="X13" i="1"/>
  <c r="Y13" i="1"/>
  <c r="G8" i="1"/>
  <c r="G39" i="1" s="1"/>
  <c r="H8" i="1"/>
  <c r="I8" i="1"/>
  <c r="J8" i="1"/>
  <c r="K8" i="1"/>
  <c r="L8" i="1"/>
  <c r="M8" i="1"/>
  <c r="M39" i="1"/>
  <c r="N8" i="1"/>
  <c r="O8" i="1"/>
  <c r="P8" i="1"/>
  <c r="Q8" i="1"/>
  <c r="R8" i="1"/>
  <c r="S8" i="1"/>
  <c r="T8" i="1"/>
  <c r="T39" i="1" s="1"/>
  <c r="U8" i="1"/>
  <c r="V8" i="1"/>
  <c r="W8" i="1"/>
  <c r="W39" i="1" s="1"/>
  <c r="X8" i="1"/>
  <c r="Y8" i="1"/>
  <c r="F8" i="1"/>
  <c r="E12" i="1"/>
  <c r="D12" i="1"/>
  <c r="D11" i="1"/>
  <c r="D10" i="1"/>
  <c r="E9" i="1"/>
  <c r="E8" i="1" s="1"/>
  <c r="D9" i="1"/>
  <c r="E14" i="1"/>
  <c r="E38" i="1"/>
  <c r="E17" i="1"/>
  <c r="D17" i="1"/>
  <c r="E16" i="1"/>
  <c r="D16" i="1"/>
  <c r="E18" i="1"/>
  <c r="E15" i="1"/>
  <c r="D18" i="1"/>
  <c r="D15" i="1"/>
  <c r="D14" i="1"/>
  <c r="F19" i="1"/>
  <c r="G19" i="1"/>
  <c r="H19" i="1"/>
  <c r="J19" i="1"/>
  <c r="K19" i="1"/>
  <c r="L19" i="1"/>
  <c r="M19" i="1"/>
  <c r="O19" i="1"/>
  <c r="P19" i="1"/>
  <c r="P39" i="1"/>
  <c r="Q19" i="1"/>
  <c r="R19" i="1"/>
  <c r="U19" i="1"/>
  <c r="V19" i="1"/>
  <c r="W19" i="1"/>
  <c r="F37" i="1"/>
  <c r="G37" i="1"/>
  <c r="H37" i="1"/>
  <c r="K37" i="1"/>
  <c r="L37" i="1"/>
  <c r="M37" i="1"/>
  <c r="P37" i="1"/>
  <c r="Q37" i="1"/>
  <c r="R37" i="1"/>
  <c r="U37" i="1"/>
  <c r="V37" i="1"/>
  <c r="W37" i="1"/>
  <c r="J37" i="1"/>
  <c r="O37" i="1"/>
  <c r="T37" i="1"/>
  <c r="Y37" i="1"/>
  <c r="Y19" i="1"/>
  <c r="Y39" i="1"/>
  <c r="I37" i="1"/>
  <c r="N37" i="1"/>
  <c r="N42" i="1" s="1"/>
  <c r="S37" i="1"/>
  <c r="X37" i="1"/>
  <c r="F39" i="1"/>
  <c r="S41" i="1"/>
  <c r="N41" i="1"/>
  <c r="N43" i="1" l="1"/>
  <c r="D19" i="1"/>
  <c r="S43" i="1"/>
  <c r="V39" i="1"/>
  <c r="N39" i="1"/>
  <c r="I39" i="1"/>
  <c r="O39" i="1"/>
  <c r="K39" i="1"/>
  <c r="D8" i="1"/>
  <c r="R39" i="1"/>
  <c r="D37" i="1"/>
  <c r="S39" i="1"/>
  <c r="X41" i="1"/>
  <c r="D13" i="1"/>
  <c r="E37" i="1"/>
  <c r="E19" i="1" s="1"/>
  <c r="E13" i="1"/>
  <c r="Q39" i="1"/>
  <c r="J39" i="1"/>
  <c r="X39" i="1"/>
  <c r="L39" i="1"/>
  <c r="H39" i="1"/>
  <c r="I42" i="1"/>
  <c r="D42" i="1" s="1"/>
  <c r="I41" i="1"/>
  <c r="X42" i="1"/>
  <c r="E39" i="1" l="1"/>
  <c r="D39" i="1"/>
  <c r="X43" i="1"/>
  <c r="D41" i="1"/>
  <c r="D43" i="1" s="1"/>
  <c r="I43" i="1"/>
</calcChain>
</file>

<file path=xl/sharedStrings.xml><?xml version="1.0" encoding="utf-8"?>
<sst xmlns="http://schemas.openxmlformats.org/spreadsheetml/2006/main" count="173" uniqueCount="114">
  <si>
    <t>MINTATANTERV</t>
  </si>
  <si>
    <t>Nappali tagozat</t>
  </si>
  <si>
    <t>Kód</t>
  </si>
  <si>
    <t>Tantárgyak</t>
  </si>
  <si>
    <t xml:space="preserve">heti össz. </t>
  </si>
  <si>
    <t>Félévek</t>
  </si>
  <si>
    <t>óra</t>
  </si>
  <si>
    <t>1.</t>
  </si>
  <si>
    <t>2.</t>
  </si>
  <si>
    <t>3.</t>
  </si>
  <si>
    <t>4.</t>
  </si>
  <si>
    <t>ea</t>
  </si>
  <si>
    <t>tgy</t>
  </si>
  <si>
    <t>l</t>
  </si>
  <si>
    <t>k</t>
  </si>
  <si>
    <t>kr</t>
  </si>
  <si>
    <t>A</t>
  </si>
  <si>
    <t>v</t>
  </si>
  <si>
    <t>B</t>
  </si>
  <si>
    <t>Menedzsment alapjai</t>
  </si>
  <si>
    <t>Marketing alapjai</t>
  </si>
  <si>
    <t>C</t>
  </si>
  <si>
    <t>Gazdasági jog</t>
  </si>
  <si>
    <t>Összesen</t>
  </si>
  <si>
    <t>Nemzetközi marketing</t>
  </si>
  <si>
    <t>Szakmai gyakorlat</t>
  </si>
  <si>
    <t>szigorlat (s)</t>
  </si>
  <si>
    <t>vizsga (v)</t>
  </si>
  <si>
    <t>Összes követelmény</t>
  </si>
  <si>
    <t>15.</t>
  </si>
  <si>
    <t>16.</t>
  </si>
  <si>
    <t>17.</t>
  </si>
  <si>
    <t>18.</t>
  </si>
  <si>
    <t>19.</t>
  </si>
  <si>
    <t>20.</t>
  </si>
  <si>
    <t>21.</t>
  </si>
  <si>
    <t xml:space="preserve">  heti óraszámokkal (ea, tgy., l.)) ; követelményekkel (k.); kreditekkel (kr.)</t>
  </si>
  <si>
    <t>Kereskedelmi marketing</t>
  </si>
  <si>
    <t>Előtanulmányi követelmények</t>
  </si>
  <si>
    <t>Fogyasztói magatartás</t>
  </si>
  <si>
    <t>Online marketing</t>
  </si>
  <si>
    <t>é</t>
  </si>
  <si>
    <t>Kereskedelem és marketing felsőoktatási szakképzés</t>
  </si>
  <si>
    <t xml:space="preserve">Közös kompetencia modul </t>
  </si>
  <si>
    <t>Képzési terület és képzési ág szerinti modul</t>
  </si>
  <si>
    <t>C Szakképzési modul</t>
  </si>
  <si>
    <t>C/1 Szakirány szerinti modul</t>
  </si>
  <si>
    <t>5.</t>
  </si>
  <si>
    <t>6.</t>
  </si>
  <si>
    <t>8.</t>
  </si>
  <si>
    <t>10.</t>
  </si>
  <si>
    <t>12.</t>
  </si>
  <si>
    <t>13.</t>
  </si>
  <si>
    <t>14.</t>
  </si>
  <si>
    <t>22.</t>
  </si>
  <si>
    <t>23.</t>
  </si>
  <si>
    <t>24.</t>
  </si>
  <si>
    <t>C/2 Marketingkommunikáció szakirány</t>
  </si>
  <si>
    <t xml:space="preserve">Vállalkozásgazdaságtan </t>
  </si>
  <si>
    <t>Statisztika</t>
  </si>
  <si>
    <t>Mikroökonómia</t>
  </si>
  <si>
    <t>Féléviközi teljesítmény (é)</t>
  </si>
  <si>
    <t>Pénzügyek alapjai</t>
  </si>
  <si>
    <t>7.</t>
  </si>
  <si>
    <t>9.</t>
  </si>
  <si>
    <t>11.</t>
  </si>
  <si>
    <t>Idegen nyelvi alapszintű ismeretek</t>
  </si>
  <si>
    <t>Kommunikációs ismeretek</t>
  </si>
  <si>
    <t>Munkaerő-piaci ismeretek</t>
  </si>
  <si>
    <t>Államigazgatási és jogi ismeretek</t>
  </si>
  <si>
    <t>Külkereskedelmi ismeretek</t>
  </si>
  <si>
    <t>Marketingkommunikáció</t>
  </si>
  <si>
    <t>Reklámkampány tervezés</t>
  </si>
  <si>
    <t>Piackutatás</t>
  </si>
  <si>
    <t>PR és sajtókapcsolatok</t>
  </si>
  <si>
    <t>Külkereskedelmi technikák</t>
  </si>
  <si>
    <t>kr.</t>
  </si>
  <si>
    <t>C/3 Gyakorlati félév</t>
  </si>
  <si>
    <t>Logisztika</t>
  </si>
  <si>
    <t>25.</t>
  </si>
  <si>
    <t>Záróvizsga:</t>
  </si>
  <si>
    <t>e</t>
  </si>
  <si>
    <t>gy</t>
  </si>
  <si>
    <t>Komplex szakmai ismeretek (1)</t>
  </si>
  <si>
    <t>Marketingkommunikáció (2)</t>
  </si>
  <si>
    <t>Kereskedelemgazdaságtan</t>
  </si>
  <si>
    <t>GVXMP1KFNE</t>
  </si>
  <si>
    <t>GSXSP1KFNE</t>
  </si>
  <si>
    <t>Szakmai és pénzügyi információ feldolgozási ismeretek</t>
  </si>
  <si>
    <t>GGXKU1KFNE</t>
  </si>
  <si>
    <t>GGXJO1KFNE</t>
  </si>
  <si>
    <t>GVXMD1KFNE</t>
  </si>
  <si>
    <t>GGXKG1KFNE</t>
  </si>
  <si>
    <t>GSXVG2KFNE</t>
  </si>
  <si>
    <t>GVXST2KFNE</t>
  </si>
  <si>
    <t>GGXMA1KFNE</t>
  </si>
  <si>
    <t>GGXKT1KFNE</t>
  </si>
  <si>
    <t>GVXLO1KFNE</t>
  </si>
  <si>
    <t>GGXKI1KFNE</t>
  </si>
  <si>
    <t>GGXPU1KFNE</t>
  </si>
  <si>
    <t>GGXMK1KFNE</t>
  </si>
  <si>
    <t>GGXKM1KFNE</t>
  </si>
  <si>
    <t>GGXNM1KFNE</t>
  </si>
  <si>
    <t>GGXKS2KFNE</t>
  </si>
  <si>
    <t>GGXGJ2KFNE</t>
  </si>
  <si>
    <t>GGXRT1KFNE</t>
  </si>
  <si>
    <t>GGXPR1KFNE</t>
  </si>
  <si>
    <t>GGXFM2KFNE</t>
  </si>
  <si>
    <t>GGXPK2KFNE</t>
  </si>
  <si>
    <t>GGXOM2KFNE</t>
  </si>
  <si>
    <t>GGGSG2KFNE</t>
  </si>
  <si>
    <t>Kereskedelem gazdaságtan</t>
  </si>
  <si>
    <t>GSXKS2KFNE</t>
  </si>
  <si>
    <t>TNA_11GFNE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</si>
</sst>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0"/>
      <name val="Arial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i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3">
    <border>
      <left/>
      <right/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4" fillId="0" borderId="0" xfId="0" applyFont="1" applyFill="1"/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/>
    <xf numFmtId="0" fontId="6" fillId="0" borderId="6" xfId="0" applyFont="1" applyFill="1" applyBorder="1"/>
    <xf numFmtId="0" fontId="6" fillId="0" borderId="7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0" fontId="6" fillId="0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6" fillId="0" borderId="16" xfId="0" applyFont="1" applyFill="1" applyBorder="1"/>
    <xf numFmtId="0" fontId="3" fillId="0" borderId="13" xfId="0" applyFont="1" applyFill="1" applyBorder="1" applyAlignment="1">
      <alignment horizontal="right"/>
    </xf>
    <xf numFmtId="0" fontId="5" fillId="0" borderId="17" xfId="0" applyFont="1" applyFill="1" applyBorder="1"/>
    <xf numFmtId="0" fontId="5" fillId="0" borderId="18" xfId="0" applyFont="1" applyFill="1" applyBorder="1"/>
    <xf numFmtId="0" fontId="5" fillId="0" borderId="18" xfId="0" applyFont="1" applyFill="1" applyBorder="1" applyAlignment="1">
      <alignment horizontal="right"/>
    </xf>
    <xf numFmtId="0" fontId="8" fillId="0" borderId="19" xfId="0" applyFont="1" applyFill="1" applyBorder="1"/>
    <xf numFmtId="0" fontId="6" fillId="0" borderId="12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right"/>
    </xf>
    <xf numFmtId="0" fontId="8" fillId="0" borderId="24" xfId="0" applyFont="1" applyFill="1" applyBorder="1"/>
    <xf numFmtId="0" fontId="3" fillId="0" borderId="4" xfId="0" applyFont="1" applyFill="1" applyBorder="1" applyAlignment="1">
      <alignment horizontal="center"/>
    </xf>
    <xf numFmtId="0" fontId="6" fillId="0" borderId="25" xfId="0" applyFont="1" applyFill="1" applyBorder="1"/>
    <xf numFmtId="0" fontId="6" fillId="0" borderId="0" xfId="0" applyFont="1" applyFill="1" applyBorder="1"/>
    <xf numFmtId="0" fontId="6" fillId="0" borderId="25" xfId="0" applyFont="1" applyFill="1" applyBorder="1" applyAlignment="1">
      <alignment wrapText="1"/>
    </xf>
    <xf numFmtId="0" fontId="6" fillId="0" borderId="26" xfId="0" applyFont="1" applyFill="1" applyBorder="1"/>
    <xf numFmtId="0" fontId="6" fillId="0" borderId="27" xfId="0" applyFont="1" applyFill="1" applyBorder="1"/>
    <xf numFmtId="0" fontId="5" fillId="0" borderId="27" xfId="0" applyFont="1" applyFill="1" applyBorder="1"/>
    <xf numFmtId="0" fontId="3" fillId="0" borderId="2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6" fillId="0" borderId="32" xfId="0" applyFont="1" applyFill="1" applyBorder="1"/>
    <xf numFmtId="0" fontId="3" fillId="0" borderId="25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left"/>
    </xf>
    <xf numFmtId="0" fontId="6" fillId="0" borderId="33" xfId="0" applyFont="1" applyFill="1" applyBorder="1"/>
    <xf numFmtId="0" fontId="6" fillId="0" borderId="34" xfId="0" applyFont="1" applyFill="1" applyBorder="1"/>
    <xf numFmtId="0" fontId="6" fillId="0" borderId="35" xfId="0" applyFont="1" applyFill="1" applyBorder="1"/>
    <xf numFmtId="0" fontId="6" fillId="0" borderId="36" xfId="0" applyFont="1" applyFill="1" applyBorder="1"/>
    <xf numFmtId="0" fontId="6" fillId="0" borderId="36" xfId="0" applyFont="1" applyFill="1" applyBorder="1" applyAlignment="1">
      <alignment wrapText="1"/>
    </xf>
    <xf numFmtId="0" fontId="6" fillId="0" borderId="36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6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3" fillId="0" borderId="37" xfId="0" applyFont="1" applyFill="1" applyBorder="1" applyAlignment="1">
      <alignment horizontal="center"/>
    </xf>
    <xf numFmtId="0" fontId="3" fillId="0" borderId="38" xfId="0" applyFont="1" applyFill="1" applyBorder="1"/>
    <xf numFmtId="0" fontId="6" fillId="0" borderId="38" xfId="0" applyFont="1" applyFill="1" applyBorder="1" applyAlignment="1">
      <alignment horizontal="center"/>
    </xf>
    <xf numFmtId="0" fontId="6" fillId="0" borderId="38" xfId="0" applyFont="1" applyFill="1" applyBorder="1"/>
    <xf numFmtId="0" fontId="3" fillId="0" borderId="39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5" fillId="0" borderId="43" xfId="0" applyFont="1" applyFill="1" applyBorder="1"/>
    <xf numFmtId="0" fontId="3" fillId="0" borderId="7" xfId="0" applyFont="1" applyFill="1" applyBorder="1" applyAlignment="1">
      <alignment horizontal="center"/>
    </xf>
    <xf numFmtId="0" fontId="6" fillId="0" borderId="14" xfId="0" applyFont="1" applyFill="1" applyBorder="1"/>
    <xf numFmtId="0" fontId="6" fillId="0" borderId="1" xfId="0" applyFont="1" applyFill="1" applyBorder="1"/>
    <xf numFmtId="0" fontId="3" fillId="0" borderId="20" xfId="0" applyFont="1" applyFill="1" applyBorder="1" applyAlignment="1">
      <alignment horizontal="right"/>
    </xf>
    <xf numFmtId="0" fontId="6" fillId="0" borderId="44" xfId="0" applyFont="1" applyFill="1" applyBorder="1"/>
    <xf numFmtId="0" fontId="3" fillId="0" borderId="44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6" fillId="0" borderId="46" xfId="0" applyFont="1" applyFill="1" applyBorder="1" applyAlignment="1">
      <alignment horizontal="center"/>
    </xf>
    <xf numFmtId="0" fontId="6" fillId="0" borderId="46" xfId="0" applyFont="1" applyFill="1" applyBorder="1"/>
    <xf numFmtId="0" fontId="6" fillId="0" borderId="45" xfId="0" applyFont="1" applyFill="1" applyBorder="1"/>
    <xf numFmtId="0" fontId="3" fillId="0" borderId="47" xfId="0" applyFont="1" applyFill="1" applyBorder="1" applyAlignment="1">
      <alignment horizontal="right"/>
    </xf>
    <xf numFmtId="0" fontId="5" fillId="0" borderId="7" xfId="0" applyFont="1" applyFill="1" applyBorder="1"/>
    <xf numFmtId="0" fontId="3" fillId="0" borderId="49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5" fillId="0" borderId="44" xfId="0" applyFont="1" applyFill="1" applyBorder="1"/>
    <xf numFmtId="0" fontId="6" fillId="0" borderId="8" xfId="0" applyFont="1" applyFill="1" applyBorder="1" applyAlignment="1">
      <alignment wrapText="1"/>
    </xf>
    <xf numFmtId="0" fontId="6" fillId="0" borderId="9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6" fillId="0" borderId="55" xfId="0" applyFont="1" applyFill="1" applyBorder="1" applyAlignment="1">
      <alignment vertical="center"/>
    </xf>
    <xf numFmtId="0" fontId="6" fillId="0" borderId="56" xfId="0" applyFont="1" applyFill="1" applyBorder="1" applyAlignment="1">
      <alignment horizontal="center"/>
    </xf>
    <xf numFmtId="0" fontId="6" fillId="0" borderId="57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4" xfId="0" applyFont="1" applyFill="1" applyBorder="1"/>
    <xf numFmtId="0" fontId="6" fillId="0" borderId="64" xfId="0" applyFont="1" applyFill="1" applyBorder="1" applyAlignment="1">
      <alignment horizontal="right"/>
    </xf>
    <xf numFmtId="0" fontId="6" fillId="0" borderId="65" xfId="0" applyFont="1" applyFill="1" applyBorder="1"/>
    <xf numFmtId="0" fontId="3" fillId="0" borderId="66" xfId="0" applyFont="1" applyFill="1" applyBorder="1" applyAlignment="1">
      <alignment horizontal="right"/>
    </xf>
    <xf numFmtId="0" fontId="6" fillId="0" borderId="67" xfId="0" applyFont="1" applyFill="1" applyBorder="1"/>
    <xf numFmtId="0" fontId="6" fillId="0" borderId="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0" fontId="6" fillId="0" borderId="68" xfId="0" applyFont="1" applyFill="1" applyBorder="1"/>
    <xf numFmtId="0" fontId="6" fillId="0" borderId="6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6" fillId="0" borderId="70" xfId="0" applyFont="1" applyFill="1" applyBorder="1"/>
    <xf numFmtId="0" fontId="5" fillId="0" borderId="8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0" xfId="0" applyNumberFormat="1" applyFont="1" applyFill="1"/>
    <xf numFmtId="0" fontId="5" fillId="0" borderId="36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 wrapText="1"/>
    </xf>
    <xf numFmtId="0" fontId="6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vertical="center"/>
    </xf>
    <xf numFmtId="0" fontId="5" fillId="2" borderId="40" xfId="0" applyFont="1" applyFill="1" applyBorder="1"/>
    <xf numFmtId="0" fontId="3" fillId="2" borderId="4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52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3" fillId="2" borderId="54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0" fontId="5" fillId="2" borderId="53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left"/>
    </xf>
    <xf numFmtId="0" fontId="5" fillId="2" borderId="31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48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5" fillId="2" borderId="39" xfId="0" applyFont="1" applyFill="1" applyBorder="1"/>
    <xf numFmtId="0" fontId="8" fillId="2" borderId="4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2" xfId="0" applyFont="1" applyFill="1" applyBorder="1" applyAlignment="1">
      <alignment horizontal="right"/>
    </xf>
    <xf numFmtId="0" fontId="3" fillId="2" borderId="59" xfId="0" applyFont="1" applyFill="1" applyBorder="1" applyAlignment="1">
      <alignment horizontal="right"/>
    </xf>
    <xf numFmtId="0" fontId="3" fillId="2" borderId="54" xfId="0" applyFont="1" applyFill="1" applyBorder="1" applyAlignment="1">
      <alignment horizontal="right"/>
    </xf>
    <xf numFmtId="0" fontId="3" fillId="2" borderId="53" xfId="0" applyFont="1" applyFill="1" applyBorder="1" applyAlignment="1">
      <alignment horizontal="right"/>
    </xf>
    <xf numFmtId="0" fontId="5" fillId="2" borderId="44" xfId="0" applyFont="1" applyFill="1" applyBorder="1" applyAlignment="1">
      <alignment horizontal="left"/>
    </xf>
    <xf numFmtId="0" fontId="6" fillId="2" borderId="60" xfId="0" applyFont="1" applyFill="1" applyBorder="1" applyAlignment="1">
      <alignment wrapText="1"/>
    </xf>
    <xf numFmtId="0" fontId="6" fillId="2" borderId="30" xfId="0" applyFont="1" applyFill="1" applyBorder="1"/>
    <xf numFmtId="0" fontId="3" fillId="2" borderId="6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61" xfId="0" applyFont="1" applyFill="1" applyBorder="1"/>
    <xf numFmtId="0" fontId="6" fillId="2" borderId="61" xfId="0" applyFont="1" applyFill="1" applyBorder="1"/>
    <xf numFmtId="0" fontId="3" fillId="2" borderId="31" xfId="0" applyFont="1" applyFill="1" applyBorder="1" applyAlignment="1">
      <alignment horizontal="right"/>
    </xf>
    <xf numFmtId="0" fontId="6" fillId="2" borderId="62" xfId="0" applyFont="1" applyFill="1" applyBorder="1"/>
    <xf numFmtId="0" fontId="3" fillId="2" borderId="31" xfId="0" applyFont="1" applyFill="1" applyBorder="1"/>
    <xf numFmtId="0" fontId="3" fillId="2" borderId="63" xfId="0" applyFont="1" applyFill="1" applyBorder="1" applyAlignment="1">
      <alignment horizontal="right"/>
    </xf>
    <xf numFmtId="0" fontId="6" fillId="2" borderId="40" xfId="0" applyFont="1" applyFill="1" applyBorder="1"/>
    <xf numFmtId="0" fontId="8" fillId="2" borderId="52" xfId="0" applyFont="1" applyFill="1" applyBorder="1" applyAlignment="1">
      <alignment horizontal="right"/>
    </xf>
    <xf numFmtId="0" fontId="8" fillId="2" borderId="54" xfId="0" applyFont="1" applyFill="1" applyBorder="1" applyAlignment="1">
      <alignment horizontal="right"/>
    </xf>
    <xf numFmtId="0" fontId="8" fillId="2" borderId="53" xfId="0" applyFon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7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7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/>
    </xf>
    <xf numFmtId="0" fontId="6" fillId="0" borderId="60" xfId="0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left"/>
    </xf>
    <xf numFmtId="0" fontId="5" fillId="2" borderId="38" xfId="0" applyFont="1" applyFill="1" applyBorder="1" applyAlignment="1">
      <alignment horizontal="left"/>
    </xf>
    <xf numFmtId="0" fontId="6" fillId="0" borderId="36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left"/>
    </xf>
    <xf numFmtId="0" fontId="8" fillId="2" borderId="38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</cellXfs>
  <cellStyles count="1">
    <cellStyle name="Normá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tabSelected="1" zoomScale="124" zoomScaleNormal="124" zoomScaleSheetLayoutView="190" workbookViewId="0">
      <selection activeCell="B11" sqref="B11"/>
    </sheetView>
  </sheetViews>
  <sheetFormatPr defaultRowHeight="12.75" x14ac:dyDescent="0.2"/>
  <cols>
    <col min="1" max="1" width="7.28515625" style="3" customWidth="1"/>
    <col min="2" max="2" width="16.28515625" style="3" customWidth="1"/>
    <col min="3" max="3" width="43" style="3" customWidth="1"/>
    <col min="4" max="4" width="8" style="3" bestFit="1" customWidth="1"/>
    <col min="5" max="5" width="5.42578125" style="3" bestFit="1" customWidth="1"/>
    <col min="6" max="6" width="3.42578125" style="3" bestFit="1" customWidth="1"/>
    <col min="7" max="7" width="3.7109375" style="3" bestFit="1" customWidth="1"/>
    <col min="8" max="8" width="3.28515625" style="3" customWidth="1"/>
    <col min="9" max="9" width="2.85546875" style="3" customWidth="1"/>
    <col min="10" max="10" width="3.7109375" style="3" bestFit="1" customWidth="1"/>
    <col min="11" max="11" width="3.42578125" style="3" bestFit="1" customWidth="1"/>
    <col min="12" max="12" width="3.7109375" style="3" bestFit="1" customWidth="1"/>
    <col min="13" max="14" width="2.85546875" style="3" bestFit="1" customWidth="1"/>
    <col min="15" max="15" width="3.7109375" style="3" bestFit="1" customWidth="1"/>
    <col min="16" max="16" width="3.5703125" style="3" customWidth="1"/>
    <col min="17" max="17" width="3.7109375" style="3" bestFit="1" customWidth="1"/>
    <col min="18" max="19" width="2.85546875" style="3" bestFit="1" customWidth="1"/>
    <col min="20" max="21" width="3.42578125" style="3" bestFit="1" customWidth="1"/>
    <col min="22" max="22" width="3.7109375" style="3" bestFit="1" customWidth="1"/>
    <col min="23" max="24" width="2.85546875" style="3" bestFit="1" customWidth="1"/>
    <col min="25" max="25" width="3.42578125" style="3" bestFit="1" customWidth="1"/>
    <col min="26" max="26" width="25.5703125" style="51" bestFit="1" customWidth="1"/>
    <col min="27" max="16384" width="9.140625" style="3"/>
  </cols>
  <sheetData>
    <row r="1" spans="1:26" ht="18" x14ac:dyDescent="0.25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</row>
    <row r="2" spans="1:26" ht="15" x14ac:dyDescent="0.25">
      <c r="A2" s="172" t="s">
        <v>42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26" ht="15" customHeight="1" x14ac:dyDescent="0.2">
      <c r="A3" s="169" t="s">
        <v>1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</row>
    <row r="4" spans="1:26" ht="13.5" thickBot="1" x14ac:dyDescent="0.25">
      <c r="A4" s="168" t="s">
        <v>36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</row>
    <row r="5" spans="1:26" ht="13.5" thickBot="1" x14ac:dyDescent="0.25">
      <c r="A5" s="177"/>
      <c r="B5" s="177" t="s">
        <v>2</v>
      </c>
      <c r="C5" s="170" t="s">
        <v>3</v>
      </c>
      <c r="D5" s="179" t="s">
        <v>4</v>
      </c>
      <c r="E5" s="180"/>
      <c r="F5" s="176" t="s">
        <v>5</v>
      </c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3" t="s">
        <v>38</v>
      </c>
    </row>
    <row r="6" spans="1:26" ht="13.5" thickBot="1" x14ac:dyDescent="0.25">
      <c r="A6" s="178"/>
      <c r="B6" s="178"/>
      <c r="C6" s="171"/>
      <c r="D6" s="177" t="s">
        <v>6</v>
      </c>
      <c r="E6" s="181" t="s">
        <v>76</v>
      </c>
      <c r="F6" s="55"/>
      <c r="G6" s="55"/>
      <c r="H6" s="56" t="s">
        <v>7</v>
      </c>
      <c r="I6" s="57"/>
      <c r="J6" s="12"/>
      <c r="K6" s="58"/>
      <c r="L6" s="55"/>
      <c r="M6" s="56" t="s">
        <v>8</v>
      </c>
      <c r="N6" s="57"/>
      <c r="O6" s="12"/>
      <c r="P6" s="58"/>
      <c r="Q6" s="55"/>
      <c r="R6" s="56" t="s">
        <v>9</v>
      </c>
      <c r="S6" s="57"/>
      <c r="T6" s="12"/>
      <c r="U6" s="58"/>
      <c r="V6" s="55"/>
      <c r="W6" s="56" t="s">
        <v>10</v>
      </c>
      <c r="X6" s="57"/>
      <c r="Y6" s="12"/>
      <c r="Z6" s="174"/>
    </row>
    <row r="7" spans="1:26" ht="13.5" thickBot="1" x14ac:dyDescent="0.25">
      <c r="A7" s="178"/>
      <c r="B7" s="178"/>
      <c r="C7" s="171"/>
      <c r="D7" s="178"/>
      <c r="E7" s="182"/>
      <c r="F7" s="59" t="s">
        <v>11</v>
      </c>
      <c r="G7" s="59" t="s">
        <v>12</v>
      </c>
      <c r="H7" s="2" t="s">
        <v>13</v>
      </c>
      <c r="I7" s="2" t="s">
        <v>14</v>
      </c>
      <c r="J7" s="110" t="s">
        <v>15</v>
      </c>
      <c r="K7" s="60" t="s">
        <v>11</v>
      </c>
      <c r="L7" s="59" t="s">
        <v>12</v>
      </c>
      <c r="M7" s="2" t="s">
        <v>13</v>
      </c>
      <c r="N7" s="2" t="s">
        <v>14</v>
      </c>
      <c r="O7" s="110" t="s">
        <v>15</v>
      </c>
      <c r="P7" s="60" t="s">
        <v>11</v>
      </c>
      <c r="Q7" s="59" t="s">
        <v>12</v>
      </c>
      <c r="R7" s="2" t="s">
        <v>13</v>
      </c>
      <c r="S7" s="2" t="s">
        <v>14</v>
      </c>
      <c r="T7" s="110" t="s">
        <v>15</v>
      </c>
      <c r="U7" s="60" t="s">
        <v>11</v>
      </c>
      <c r="V7" s="59" t="s">
        <v>12</v>
      </c>
      <c r="W7" s="2" t="s">
        <v>13</v>
      </c>
      <c r="X7" s="2" t="s">
        <v>14</v>
      </c>
      <c r="Y7" s="110" t="s">
        <v>15</v>
      </c>
      <c r="Z7" s="175"/>
    </row>
    <row r="8" spans="1:26" ht="13.5" thickBot="1" x14ac:dyDescent="0.25">
      <c r="A8" s="140" t="s">
        <v>16</v>
      </c>
      <c r="B8" s="183" t="s">
        <v>43</v>
      </c>
      <c r="C8" s="184"/>
      <c r="D8" s="141">
        <f>SUM(D9:D12)</f>
        <v>8</v>
      </c>
      <c r="E8" s="142">
        <f>SUM(E9:E12)</f>
        <v>12</v>
      </c>
      <c r="F8" s="143">
        <f>SUM(F9:F12)</f>
        <v>2</v>
      </c>
      <c r="G8" s="144">
        <f t="shared" ref="G8:Y8" si="0">SUM(G9:G12)</f>
        <v>6</v>
      </c>
      <c r="H8" s="144">
        <f t="shared" si="0"/>
        <v>0</v>
      </c>
      <c r="I8" s="144">
        <f t="shared" si="0"/>
        <v>0</v>
      </c>
      <c r="J8" s="144">
        <f t="shared" si="0"/>
        <v>12</v>
      </c>
      <c r="K8" s="144">
        <f t="shared" si="0"/>
        <v>0</v>
      </c>
      <c r="L8" s="144">
        <f t="shared" si="0"/>
        <v>0</v>
      </c>
      <c r="M8" s="144">
        <f t="shared" si="0"/>
        <v>0</v>
      </c>
      <c r="N8" s="144">
        <f t="shared" si="0"/>
        <v>0</v>
      </c>
      <c r="O8" s="144">
        <f t="shared" si="0"/>
        <v>0</v>
      </c>
      <c r="P8" s="144">
        <f t="shared" si="0"/>
        <v>0</v>
      </c>
      <c r="Q8" s="144">
        <f t="shared" si="0"/>
        <v>0</v>
      </c>
      <c r="R8" s="144">
        <f t="shared" si="0"/>
        <v>0</v>
      </c>
      <c r="S8" s="144">
        <f t="shared" si="0"/>
        <v>0</v>
      </c>
      <c r="T8" s="144">
        <f t="shared" si="0"/>
        <v>0</v>
      </c>
      <c r="U8" s="144">
        <f t="shared" si="0"/>
        <v>0</v>
      </c>
      <c r="V8" s="144">
        <f t="shared" si="0"/>
        <v>0</v>
      </c>
      <c r="W8" s="144">
        <f t="shared" si="0"/>
        <v>0</v>
      </c>
      <c r="X8" s="144">
        <f t="shared" si="0"/>
        <v>0</v>
      </c>
      <c r="Y8" s="145">
        <f t="shared" si="0"/>
        <v>0</v>
      </c>
      <c r="Z8" s="125"/>
    </row>
    <row r="9" spans="1:26" x14ac:dyDescent="0.2">
      <c r="A9" s="61" t="s">
        <v>7</v>
      </c>
      <c r="B9" s="7" t="s">
        <v>86</v>
      </c>
      <c r="C9" s="32" t="s">
        <v>68</v>
      </c>
      <c r="D9" s="62">
        <f>F9+G9+H9+K9+L9+M9+P9+Q9+R9+U9+V9+W9</f>
        <v>2</v>
      </c>
      <c r="E9" s="13">
        <f>J9+O9+T9+Y9</f>
        <v>3</v>
      </c>
      <c r="F9" s="1">
        <v>2</v>
      </c>
      <c r="G9" s="1">
        <v>0</v>
      </c>
      <c r="H9" s="1">
        <v>0</v>
      </c>
      <c r="I9" s="1" t="s">
        <v>41</v>
      </c>
      <c r="J9" s="13">
        <v>3</v>
      </c>
      <c r="K9" s="15"/>
      <c r="L9" s="1"/>
      <c r="M9" s="1"/>
      <c r="N9" s="1"/>
      <c r="O9" s="13"/>
      <c r="P9" s="15"/>
      <c r="Q9" s="1"/>
      <c r="R9" s="1"/>
      <c r="S9" s="1"/>
      <c r="T9" s="13"/>
      <c r="U9" s="63"/>
      <c r="V9" s="64"/>
      <c r="W9" s="64"/>
      <c r="X9" s="64"/>
      <c r="Y9" s="65"/>
      <c r="Z9" s="25"/>
    </row>
    <row r="10" spans="1:26" x14ac:dyDescent="0.2">
      <c r="A10" s="61" t="s">
        <v>8</v>
      </c>
      <c r="B10" s="8" t="s">
        <v>113</v>
      </c>
      <c r="C10" s="32" t="s">
        <v>66</v>
      </c>
      <c r="D10" s="62">
        <f>F10+G10+H10+K10+L10+M10+P10+Q10+R10+U10+V10+W10</f>
        <v>2</v>
      </c>
      <c r="E10" s="13">
        <f>J10+O10+T10+Y10</f>
        <v>3</v>
      </c>
      <c r="F10" s="1">
        <v>0</v>
      </c>
      <c r="G10" s="1">
        <v>2</v>
      </c>
      <c r="H10" s="1">
        <v>0</v>
      </c>
      <c r="I10" s="1" t="s">
        <v>41</v>
      </c>
      <c r="J10" s="13">
        <v>3</v>
      </c>
      <c r="K10" s="15"/>
      <c r="L10" s="1"/>
      <c r="M10" s="1"/>
      <c r="N10" s="1"/>
      <c r="O10" s="13"/>
      <c r="P10" s="15"/>
      <c r="Q10" s="1"/>
      <c r="R10" s="1"/>
      <c r="S10" s="1"/>
      <c r="T10" s="13"/>
      <c r="U10" s="63"/>
      <c r="V10" s="64"/>
      <c r="W10" s="64"/>
      <c r="X10" s="64"/>
      <c r="Y10" s="65"/>
      <c r="Z10" s="4"/>
    </row>
    <row r="11" spans="1:26" x14ac:dyDescent="0.2">
      <c r="A11" s="61" t="s">
        <v>9</v>
      </c>
      <c r="B11" s="8" t="s">
        <v>87</v>
      </c>
      <c r="C11" s="34" t="s">
        <v>88</v>
      </c>
      <c r="D11" s="62">
        <f>F11+G11+H11+K11+L11+M11+P11+Q11+R11+U11+V11+W11</f>
        <v>2</v>
      </c>
      <c r="E11" s="13">
        <f>J11+O11+T11+Y11</f>
        <v>3</v>
      </c>
      <c r="F11" s="1">
        <v>0</v>
      </c>
      <c r="G11" s="1">
        <v>2</v>
      </c>
      <c r="H11" s="1">
        <v>0</v>
      </c>
      <c r="I11" s="1" t="s">
        <v>41</v>
      </c>
      <c r="J11" s="13">
        <v>3</v>
      </c>
      <c r="K11" s="15"/>
      <c r="L11" s="1"/>
      <c r="M11" s="1"/>
      <c r="N11" s="1"/>
      <c r="O11" s="13"/>
      <c r="P11" s="15"/>
      <c r="Q11" s="1"/>
      <c r="R11" s="1"/>
      <c r="S11" s="1"/>
      <c r="T11" s="13"/>
      <c r="U11" s="63"/>
      <c r="V11" s="64"/>
      <c r="W11" s="64"/>
      <c r="X11" s="64"/>
      <c r="Y11" s="65"/>
      <c r="Z11" s="4"/>
    </row>
    <row r="12" spans="1:26" ht="13.5" thickBot="1" x14ac:dyDescent="0.25">
      <c r="A12" s="6" t="s">
        <v>10</v>
      </c>
      <c r="B12" s="66" t="s">
        <v>89</v>
      </c>
      <c r="C12" s="33" t="s">
        <v>67</v>
      </c>
      <c r="D12" s="67">
        <f>F12+G12+H12+K12+L12+M12+P12+Q12+R12+U12+V12+W12</f>
        <v>2</v>
      </c>
      <c r="E12" s="110">
        <f>J12+O12+T12+Y12</f>
        <v>3</v>
      </c>
      <c r="F12" s="68">
        <v>0</v>
      </c>
      <c r="G12" s="68">
        <v>2</v>
      </c>
      <c r="H12" s="68">
        <v>0</v>
      </c>
      <c r="I12" s="68" t="s">
        <v>41</v>
      </c>
      <c r="J12" s="31">
        <v>3</v>
      </c>
      <c r="K12" s="69"/>
      <c r="L12" s="68"/>
      <c r="M12" s="68"/>
      <c r="N12" s="68"/>
      <c r="O12" s="31"/>
      <c r="P12" s="69"/>
      <c r="Q12" s="68"/>
      <c r="R12" s="68"/>
      <c r="S12" s="68"/>
      <c r="T12" s="31"/>
      <c r="U12" s="70"/>
      <c r="V12" s="71"/>
      <c r="W12" s="71"/>
      <c r="X12" s="71"/>
      <c r="Y12" s="72"/>
      <c r="Z12" s="4"/>
    </row>
    <row r="13" spans="1:26" ht="13.5" thickBot="1" x14ac:dyDescent="0.25">
      <c r="A13" s="118" t="s">
        <v>18</v>
      </c>
      <c r="B13" s="183" t="s">
        <v>44</v>
      </c>
      <c r="C13" s="184"/>
      <c r="D13" s="135">
        <f>SUM(D14:D18)</f>
        <v>17</v>
      </c>
      <c r="E13" s="136">
        <f t="shared" ref="E13:Y13" si="1">SUM(E14:E18)</f>
        <v>21</v>
      </c>
      <c r="F13" s="137">
        <f t="shared" si="1"/>
        <v>6</v>
      </c>
      <c r="G13" s="138">
        <f t="shared" si="1"/>
        <v>3</v>
      </c>
      <c r="H13" s="138">
        <f t="shared" si="1"/>
        <v>0</v>
      </c>
      <c r="I13" s="138">
        <f t="shared" si="1"/>
        <v>0</v>
      </c>
      <c r="J13" s="138">
        <f t="shared" si="1"/>
        <v>12</v>
      </c>
      <c r="K13" s="138">
        <f t="shared" si="1"/>
        <v>4</v>
      </c>
      <c r="L13" s="138">
        <f t="shared" si="1"/>
        <v>4</v>
      </c>
      <c r="M13" s="138">
        <f t="shared" si="1"/>
        <v>0</v>
      </c>
      <c r="N13" s="138">
        <f t="shared" si="1"/>
        <v>0</v>
      </c>
      <c r="O13" s="138">
        <f t="shared" si="1"/>
        <v>9</v>
      </c>
      <c r="P13" s="138">
        <f t="shared" si="1"/>
        <v>0</v>
      </c>
      <c r="Q13" s="138">
        <f t="shared" si="1"/>
        <v>0</v>
      </c>
      <c r="R13" s="138">
        <f t="shared" si="1"/>
        <v>0</v>
      </c>
      <c r="S13" s="138">
        <f t="shared" si="1"/>
        <v>0</v>
      </c>
      <c r="T13" s="138">
        <f t="shared" si="1"/>
        <v>0</v>
      </c>
      <c r="U13" s="138">
        <f t="shared" si="1"/>
        <v>0</v>
      </c>
      <c r="V13" s="138">
        <f t="shared" si="1"/>
        <v>0</v>
      </c>
      <c r="W13" s="138">
        <f t="shared" si="1"/>
        <v>0</v>
      </c>
      <c r="X13" s="138">
        <f t="shared" si="1"/>
        <v>0</v>
      </c>
      <c r="Y13" s="139">
        <f t="shared" si="1"/>
        <v>0</v>
      </c>
      <c r="Z13" s="125"/>
    </row>
    <row r="14" spans="1:26" ht="13.5" customHeight="1" x14ac:dyDescent="0.2">
      <c r="A14" s="73" t="s">
        <v>47</v>
      </c>
      <c r="B14" s="53" t="s">
        <v>90</v>
      </c>
      <c r="C14" s="32" t="s">
        <v>69</v>
      </c>
      <c r="D14" s="74">
        <f t="shared" ref="D14:D19" si="2">F14+G14+H14+K14+L14+M14+P14+Q14+R14+U14+V14+W14</f>
        <v>2</v>
      </c>
      <c r="E14" s="38">
        <f>J14+O14+T14+Y14</f>
        <v>3</v>
      </c>
      <c r="F14" s="1">
        <v>2</v>
      </c>
      <c r="G14" s="1">
        <v>0</v>
      </c>
      <c r="H14" s="1">
        <v>0</v>
      </c>
      <c r="I14" s="1" t="s">
        <v>17</v>
      </c>
      <c r="J14" s="13">
        <v>3</v>
      </c>
      <c r="K14" s="15"/>
      <c r="L14" s="1"/>
      <c r="M14" s="1"/>
      <c r="N14" s="1"/>
      <c r="O14" s="13"/>
      <c r="P14" s="15"/>
      <c r="Q14" s="1"/>
      <c r="R14" s="1"/>
      <c r="S14" s="1"/>
      <c r="T14" s="13"/>
      <c r="U14" s="15"/>
      <c r="V14" s="1"/>
      <c r="W14" s="1"/>
      <c r="X14" s="1"/>
      <c r="Y14" s="26"/>
      <c r="Z14" s="25"/>
    </row>
    <row r="15" spans="1:26" x14ac:dyDescent="0.2">
      <c r="A15" s="73" t="s">
        <v>48</v>
      </c>
      <c r="B15" s="53" t="s">
        <v>93</v>
      </c>
      <c r="C15" s="32" t="s">
        <v>58</v>
      </c>
      <c r="D15" s="75">
        <f t="shared" si="2"/>
        <v>4</v>
      </c>
      <c r="E15" s="39">
        <f>J15+O15+T15+Y15</f>
        <v>5</v>
      </c>
      <c r="F15" s="1"/>
      <c r="G15" s="1"/>
      <c r="H15" s="1"/>
      <c r="I15" s="1"/>
      <c r="J15" s="13"/>
      <c r="K15" s="15">
        <v>2</v>
      </c>
      <c r="L15" s="1">
        <v>2</v>
      </c>
      <c r="M15" s="1">
        <v>0</v>
      </c>
      <c r="N15" s="1" t="s">
        <v>17</v>
      </c>
      <c r="O15" s="13">
        <v>5</v>
      </c>
      <c r="P15" s="15"/>
      <c r="Q15" s="1"/>
      <c r="R15" s="1"/>
      <c r="S15" s="1"/>
      <c r="T15" s="13"/>
      <c r="U15" s="15"/>
      <c r="V15" s="1"/>
      <c r="W15" s="1"/>
      <c r="X15" s="1"/>
      <c r="Y15" s="76"/>
      <c r="Z15" s="4"/>
    </row>
    <row r="16" spans="1:26" x14ac:dyDescent="0.2">
      <c r="A16" s="73" t="s">
        <v>63</v>
      </c>
      <c r="B16" s="53" t="s">
        <v>94</v>
      </c>
      <c r="C16" s="34" t="s">
        <v>59</v>
      </c>
      <c r="D16" s="75">
        <f t="shared" si="2"/>
        <v>4</v>
      </c>
      <c r="E16" s="39">
        <f>J16+O16+T16+Y16</f>
        <v>4</v>
      </c>
      <c r="F16" s="1"/>
      <c r="G16" s="1"/>
      <c r="H16" s="1"/>
      <c r="I16" s="1"/>
      <c r="J16" s="13"/>
      <c r="K16" s="15">
        <v>2</v>
      </c>
      <c r="L16" s="1">
        <v>2</v>
      </c>
      <c r="M16" s="1">
        <v>0</v>
      </c>
      <c r="N16" s="1" t="s">
        <v>41</v>
      </c>
      <c r="O16" s="13">
        <v>4</v>
      </c>
      <c r="P16" s="15"/>
      <c r="Q16" s="1"/>
      <c r="R16" s="1"/>
      <c r="S16" s="1"/>
      <c r="T16" s="13"/>
      <c r="U16" s="15"/>
      <c r="V16" s="1"/>
      <c r="W16" s="1"/>
      <c r="X16" s="1"/>
      <c r="Y16" s="26"/>
      <c r="Z16" s="77"/>
    </row>
    <row r="17" spans="1:26" x14ac:dyDescent="0.2">
      <c r="A17" s="73" t="s">
        <v>49</v>
      </c>
      <c r="B17" s="53" t="s">
        <v>91</v>
      </c>
      <c r="C17" s="34" t="s">
        <v>19</v>
      </c>
      <c r="D17" s="62">
        <f t="shared" si="2"/>
        <v>3</v>
      </c>
      <c r="E17" s="13">
        <f>J17+O17+T17+Y17</f>
        <v>4</v>
      </c>
      <c r="F17" s="1">
        <v>2</v>
      </c>
      <c r="G17" s="1">
        <v>1</v>
      </c>
      <c r="H17" s="1">
        <v>0</v>
      </c>
      <c r="I17" s="1" t="s">
        <v>17</v>
      </c>
      <c r="J17" s="13">
        <v>4</v>
      </c>
      <c r="K17" s="15"/>
      <c r="L17" s="1"/>
      <c r="M17" s="1"/>
      <c r="N17" s="1"/>
      <c r="O17" s="24"/>
      <c r="P17" s="15"/>
      <c r="Q17" s="1"/>
      <c r="R17" s="1"/>
      <c r="S17" s="1"/>
      <c r="T17" s="13"/>
      <c r="U17" s="15"/>
      <c r="V17" s="1"/>
      <c r="W17" s="1"/>
      <c r="X17" s="1"/>
      <c r="Y17" s="26"/>
      <c r="Z17" s="4"/>
    </row>
    <row r="18" spans="1:26" ht="13.5" thickBot="1" x14ac:dyDescent="0.25">
      <c r="A18" s="78" t="s">
        <v>64</v>
      </c>
      <c r="B18" s="79" t="s">
        <v>92</v>
      </c>
      <c r="C18" s="34" t="s">
        <v>60</v>
      </c>
      <c r="D18" s="75">
        <f t="shared" si="2"/>
        <v>4</v>
      </c>
      <c r="E18" s="39">
        <f>J18+O18+T18+Y18</f>
        <v>5</v>
      </c>
      <c r="F18" s="80">
        <v>2</v>
      </c>
      <c r="G18" s="80">
        <v>2</v>
      </c>
      <c r="H18" s="80">
        <v>0</v>
      </c>
      <c r="I18" s="80" t="s">
        <v>17</v>
      </c>
      <c r="J18" s="14">
        <v>5</v>
      </c>
      <c r="K18" s="81"/>
      <c r="L18" s="1"/>
      <c r="M18" s="1"/>
      <c r="N18" s="1"/>
      <c r="O18" s="13"/>
      <c r="P18" s="69"/>
      <c r="Q18" s="68"/>
      <c r="R18" s="68"/>
      <c r="S18" s="68"/>
      <c r="T18" s="31"/>
      <c r="U18" s="27"/>
      <c r="V18" s="1"/>
      <c r="W18" s="1"/>
      <c r="X18" s="1"/>
      <c r="Y18" s="82"/>
      <c r="Z18" s="4"/>
    </row>
    <row r="19" spans="1:26" ht="13.5" thickBot="1" x14ac:dyDescent="0.25">
      <c r="A19" s="118" t="s">
        <v>21</v>
      </c>
      <c r="B19" s="183" t="s">
        <v>45</v>
      </c>
      <c r="C19" s="184"/>
      <c r="D19" s="126">
        <f t="shared" si="2"/>
        <v>48</v>
      </c>
      <c r="E19" s="125">
        <f>J19+O19+T19+E37</f>
        <v>87</v>
      </c>
      <c r="F19" s="127">
        <f>SUM(F21:F36)</f>
        <v>4</v>
      </c>
      <c r="G19" s="127">
        <f>SUM(G21:G36)</f>
        <v>3</v>
      </c>
      <c r="H19" s="127">
        <f>SUM(H21:H36)</f>
        <v>0</v>
      </c>
      <c r="I19" s="127"/>
      <c r="J19" s="128">
        <f>SUM(J21:J36)</f>
        <v>9</v>
      </c>
      <c r="K19" s="129">
        <f>SUM(K21:K36)</f>
        <v>8</v>
      </c>
      <c r="L19" s="130">
        <f>SUM(L21:L36)</f>
        <v>8</v>
      </c>
      <c r="M19" s="130">
        <f>SUM(M21:M36)</f>
        <v>0</v>
      </c>
      <c r="N19" s="130"/>
      <c r="O19" s="125">
        <f>SUM(O21:O36)</f>
        <v>20</v>
      </c>
      <c r="P19" s="131">
        <f>SUM(P21:P36)</f>
        <v>8</v>
      </c>
      <c r="Q19" s="130">
        <f>SUM(Q21:Q36)</f>
        <v>15</v>
      </c>
      <c r="R19" s="130">
        <f>SUM(R21:R36)</f>
        <v>2</v>
      </c>
      <c r="S19" s="130"/>
      <c r="T19" s="125">
        <f>SUM(T21:T36)</f>
        <v>28</v>
      </c>
      <c r="U19" s="126">
        <f>SUM(U21:U36)</f>
        <v>0</v>
      </c>
      <c r="V19" s="130">
        <f>SUM(V21:V36)</f>
        <v>0</v>
      </c>
      <c r="W19" s="130">
        <f>SUM(W21:W36)</f>
        <v>0</v>
      </c>
      <c r="X19" s="130"/>
      <c r="Y19" s="132">
        <f>SUM(Y21:Y37)</f>
        <v>30</v>
      </c>
      <c r="Z19" s="125"/>
    </row>
    <row r="20" spans="1:26" ht="13.5" thickBot="1" x14ac:dyDescent="0.25">
      <c r="A20" s="118"/>
      <c r="B20" s="133" t="s">
        <v>46</v>
      </c>
      <c r="C20" s="133"/>
      <c r="D20" s="126"/>
      <c r="E20" s="125"/>
      <c r="F20" s="130"/>
      <c r="G20" s="130"/>
      <c r="H20" s="130"/>
      <c r="I20" s="130"/>
      <c r="J20" s="125"/>
      <c r="K20" s="131"/>
      <c r="L20" s="130"/>
      <c r="M20" s="130"/>
      <c r="N20" s="130"/>
      <c r="O20" s="125"/>
      <c r="P20" s="131"/>
      <c r="Q20" s="130"/>
      <c r="R20" s="130"/>
      <c r="S20" s="130"/>
      <c r="T20" s="125"/>
      <c r="U20" s="131"/>
      <c r="V20" s="130"/>
      <c r="W20" s="130"/>
      <c r="X20" s="130"/>
      <c r="Y20" s="132"/>
      <c r="Z20" s="134"/>
    </row>
    <row r="21" spans="1:26" x14ac:dyDescent="0.2">
      <c r="A21" s="73" t="s">
        <v>50</v>
      </c>
      <c r="B21" s="52" t="s">
        <v>95</v>
      </c>
      <c r="C21" s="42" t="s">
        <v>20</v>
      </c>
      <c r="D21" s="84">
        <f t="shared" ref="D21:D30" si="3">F21+G21+H21+K21+L21+M21+P21+Q21+R21+U21+V21+W21</f>
        <v>4</v>
      </c>
      <c r="E21" s="43">
        <f t="shared" ref="E21:E30" si="4">J21+O21+T21+Y21</f>
        <v>5</v>
      </c>
      <c r="F21" s="15">
        <v>2</v>
      </c>
      <c r="G21" s="1">
        <v>2</v>
      </c>
      <c r="H21" s="1">
        <v>0</v>
      </c>
      <c r="I21" s="1" t="s">
        <v>17</v>
      </c>
      <c r="J21" s="13">
        <v>5</v>
      </c>
      <c r="K21" s="15"/>
      <c r="L21" s="1"/>
      <c r="M21" s="1"/>
      <c r="N21" s="1"/>
      <c r="O21" s="13"/>
      <c r="P21" s="15"/>
      <c r="Q21" s="1"/>
      <c r="R21" s="1"/>
      <c r="S21" s="1"/>
      <c r="T21" s="13"/>
      <c r="U21" s="15"/>
      <c r="V21" s="1"/>
      <c r="W21" s="1"/>
      <c r="X21" s="1"/>
      <c r="Y21" s="26"/>
      <c r="Z21" s="25"/>
    </row>
    <row r="22" spans="1:26" x14ac:dyDescent="0.2">
      <c r="A22" s="73" t="s">
        <v>65</v>
      </c>
      <c r="B22" s="53" t="s">
        <v>96</v>
      </c>
      <c r="C22" s="42" t="s">
        <v>75</v>
      </c>
      <c r="D22" s="84">
        <f t="shared" si="3"/>
        <v>3</v>
      </c>
      <c r="E22" s="43">
        <f t="shared" si="4"/>
        <v>3</v>
      </c>
      <c r="F22" s="15"/>
      <c r="G22" s="1"/>
      <c r="H22" s="1"/>
      <c r="I22" s="1"/>
      <c r="J22" s="13"/>
      <c r="K22" s="15"/>
      <c r="L22" s="1"/>
      <c r="M22" s="1"/>
      <c r="N22" s="1"/>
      <c r="O22" s="24"/>
      <c r="P22" s="15">
        <v>2</v>
      </c>
      <c r="Q22" s="1">
        <v>1</v>
      </c>
      <c r="R22" s="1">
        <v>0</v>
      </c>
      <c r="S22" s="1" t="s">
        <v>17</v>
      </c>
      <c r="T22" s="13">
        <v>3</v>
      </c>
      <c r="U22" s="15"/>
      <c r="V22" s="1"/>
      <c r="W22" s="1"/>
      <c r="X22" s="1"/>
      <c r="Y22" s="26"/>
      <c r="Z22" s="77"/>
    </row>
    <row r="23" spans="1:26" x14ac:dyDescent="0.2">
      <c r="A23" s="73" t="s">
        <v>51</v>
      </c>
      <c r="B23" s="85" t="s">
        <v>97</v>
      </c>
      <c r="C23" s="42" t="s">
        <v>78</v>
      </c>
      <c r="D23" s="84">
        <f t="shared" si="3"/>
        <v>3</v>
      </c>
      <c r="E23" s="43">
        <f t="shared" si="4"/>
        <v>3</v>
      </c>
      <c r="F23" s="15"/>
      <c r="G23" s="1"/>
      <c r="H23" s="1"/>
      <c r="I23" s="1"/>
      <c r="J23" s="13"/>
      <c r="K23" s="15"/>
      <c r="L23" s="1"/>
      <c r="M23" s="1"/>
      <c r="N23" s="1"/>
      <c r="O23" s="24"/>
      <c r="P23" s="15">
        <v>1</v>
      </c>
      <c r="Q23" s="1">
        <v>2</v>
      </c>
      <c r="R23" s="1">
        <v>0</v>
      </c>
      <c r="S23" s="1" t="s">
        <v>17</v>
      </c>
      <c r="T23" s="13">
        <v>3</v>
      </c>
      <c r="U23" s="15"/>
      <c r="V23" s="1"/>
      <c r="W23" s="1"/>
      <c r="X23" s="1"/>
      <c r="Y23" s="26"/>
      <c r="Z23" s="77"/>
    </row>
    <row r="24" spans="1:26" x14ac:dyDescent="0.2">
      <c r="A24" s="73" t="s">
        <v>52</v>
      </c>
      <c r="B24" s="53" t="s">
        <v>98</v>
      </c>
      <c r="C24" s="42" t="s">
        <v>70</v>
      </c>
      <c r="D24" s="84">
        <f t="shared" si="3"/>
        <v>4</v>
      </c>
      <c r="E24" s="43">
        <f t="shared" si="4"/>
        <v>4</v>
      </c>
      <c r="F24" s="15"/>
      <c r="G24" s="1"/>
      <c r="H24" s="1"/>
      <c r="I24" s="1"/>
      <c r="J24" s="13"/>
      <c r="K24" s="15"/>
      <c r="L24" s="1"/>
      <c r="M24" s="1"/>
      <c r="N24" s="1"/>
      <c r="O24" s="24"/>
      <c r="P24" s="86">
        <v>0</v>
      </c>
      <c r="Q24" s="87">
        <v>4</v>
      </c>
      <c r="R24" s="87">
        <v>0</v>
      </c>
      <c r="S24" s="87" t="s">
        <v>17</v>
      </c>
      <c r="T24" s="88">
        <v>4</v>
      </c>
      <c r="U24" s="15"/>
      <c r="V24" s="1"/>
      <c r="W24" s="1"/>
      <c r="X24" s="1"/>
      <c r="Y24" s="26"/>
      <c r="Z24" s="4"/>
    </row>
    <row r="25" spans="1:26" x14ac:dyDescent="0.2">
      <c r="A25" s="73" t="s">
        <v>53</v>
      </c>
      <c r="B25" s="53" t="s">
        <v>99</v>
      </c>
      <c r="C25" s="42" t="s">
        <v>62</v>
      </c>
      <c r="D25" s="84">
        <f t="shared" si="3"/>
        <v>3</v>
      </c>
      <c r="E25" s="43">
        <f t="shared" si="4"/>
        <v>4</v>
      </c>
      <c r="F25" s="15">
        <v>2</v>
      </c>
      <c r="G25" s="1">
        <v>1</v>
      </c>
      <c r="H25" s="1">
        <v>0</v>
      </c>
      <c r="I25" s="1" t="s">
        <v>17</v>
      </c>
      <c r="J25" s="13">
        <v>4</v>
      </c>
      <c r="K25" s="15"/>
      <c r="L25" s="1"/>
      <c r="M25" s="1"/>
      <c r="N25" s="1"/>
      <c r="O25" s="24"/>
      <c r="P25" s="15"/>
      <c r="Q25" s="1"/>
      <c r="R25" s="1"/>
      <c r="S25" s="1"/>
      <c r="T25" s="13"/>
      <c r="U25" s="15"/>
      <c r="V25" s="1"/>
      <c r="W25" s="1"/>
      <c r="X25" s="1"/>
      <c r="Y25" s="26"/>
      <c r="Z25" s="4"/>
    </row>
    <row r="26" spans="1:26" x14ac:dyDescent="0.2">
      <c r="A26" s="73" t="s">
        <v>29</v>
      </c>
      <c r="B26" s="53" t="s">
        <v>100</v>
      </c>
      <c r="C26" s="44" t="s">
        <v>71</v>
      </c>
      <c r="D26" s="84">
        <f t="shared" si="3"/>
        <v>3</v>
      </c>
      <c r="E26" s="43">
        <f t="shared" si="4"/>
        <v>3</v>
      </c>
      <c r="F26" s="15"/>
      <c r="G26" s="1"/>
      <c r="H26" s="1"/>
      <c r="I26" s="1"/>
      <c r="J26" s="13"/>
      <c r="K26" s="15"/>
      <c r="L26" s="1"/>
      <c r="M26" s="1"/>
      <c r="N26" s="1"/>
      <c r="O26" s="24"/>
      <c r="P26" s="15">
        <v>1</v>
      </c>
      <c r="Q26" s="1">
        <v>2</v>
      </c>
      <c r="R26" s="1">
        <v>0</v>
      </c>
      <c r="S26" s="1" t="s">
        <v>41</v>
      </c>
      <c r="T26" s="13">
        <v>3</v>
      </c>
      <c r="U26" s="15"/>
      <c r="V26" s="1"/>
      <c r="W26" s="1"/>
      <c r="X26" s="1"/>
      <c r="Y26" s="26"/>
      <c r="Z26" s="4"/>
    </row>
    <row r="27" spans="1:26" x14ac:dyDescent="0.2">
      <c r="A27" s="73" t="s">
        <v>30</v>
      </c>
      <c r="B27" s="53" t="s">
        <v>101</v>
      </c>
      <c r="C27" s="45" t="s">
        <v>37</v>
      </c>
      <c r="D27" s="84">
        <f t="shared" si="3"/>
        <v>3</v>
      </c>
      <c r="E27" s="43">
        <f t="shared" si="4"/>
        <v>3</v>
      </c>
      <c r="F27" s="15"/>
      <c r="G27" s="1"/>
      <c r="H27" s="1"/>
      <c r="I27" s="1"/>
      <c r="J27" s="13"/>
      <c r="K27" s="15"/>
      <c r="L27" s="1"/>
      <c r="M27" s="1"/>
      <c r="N27" s="1"/>
      <c r="O27" s="24"/>
      <c r="P27" s="15">
        <v>1</v>
      </c>
      <c r="Q27" s="1">
        <v>2</v>
      </c>
      <c r="R27" s="1">
        <v>0</v>
      </c>
      <c r="S27" s="1" t="s">
        <v>41</v>
      </c>
      <c r="T27" s="13">
        <v>3</v>
      </c>
      <c r="U27" s="15"/>
      <c r="V27" s="1"/>
      <c r="W27" s="1"/>
      <c r="X27" s="1"/>
      <c r="Y27" s="26"/>
      <c r="Z27" s="89" t="s">
        <v>20</v>
      </c>
    </row>
    <row r="28" spans="1:26" x14ac:dyDescent="0.2">
      <c r="A28" s="73" t="s">
        <v>31</v>
      </c>
      <c r="B28" s="53" t="s">
        <v>102</v>
      </c>
      <c r="C28" s="46" t="s">
        <v>24</v>
      </c>
      <c r="D28" s="54">
        <f t="shared" si="3"/>
        <v>3</v>
      </c>
      <c r="E28" s="43">
        <f t="shared" si="4"/>
        <v>4</v>
      </c>
      <c r="F28" s="90"/>
      <c r="G28" s="91"/>
      <c r="H28" s="1"/>
      <c r="I28" s="1"/>
      <c r="J28" s="13"/>
      <c r="K28" s="15"/>
      <c r="L28" s="1"/>
      <c r="M28" s="1"/>
      <c r="N28" s="1"/>
      <c r="O28" s="13"/>
      <c r="P28" s="15">
        <v>1</v>
      </c>
      <c r="Q28" s="1">
        <v>2</v>
      </c>
      <c r="R28" s="1">
        <v>0</v>
      </c>
      <c r="S28" s="1" t="s">
        <v>17</v>
      </c>
      <c r="T28" s="13">
        <v>4</v>
      </c>
      <c r="U28" s="15"/>
      <c r="V28" s="1"/>
      <c r="W28" s="1"/>
      <c r="X28" s="1"/>
      <c r="Y28" s="26"/>
      <c r="Z28" s="4"/>
    </row>
    <row r="29" spans="1:26" x14ac:dyDescent="0.2">
      <c r="A29" s="73" t="s">
        <v>32</v>
      </c>
      <c r="B29" s="53" t="s">
        <v>112</v>
      </c>
      <c r="C29" s="44" t="s">
        <v>111</v>
      </c>
      <c r="D29" s="54">
        <f t="shared" si="3"/>
        <v>3</v>
      </c>
      <c r="E29" s="43">
        <f t="shared" si="4"/>
        <v>4</v>
      </c>
      <c r="F29" s="90"/>
      <c r="G29" s="91"/>
      <c r="H29" s="1"/>
      <c r="I29" s="1"/>
      <c r="J29" s="13"/>
      <c r="K29" s="15">
        <v>2</v>
      </c>
      <c r="L29" s="1">
        <v>1</v>
      </c>
      <c r="M29" s="1">
        <v>0</v>
      </c>
      <c r="N29" s="1" t="s">
        <v>17</v>
      </c>
      <c r="O29" s="13">
        <v>4</v>
      </c>
      <c r="P29" s="15"/>
      <c r="Q29" s="1"/>
      <c r="R29" s="1"/>
      <c r="S29" s="1"/>
      <c r="T29" s="13"/>
      <c r="U29" s="15"/>
      <c r="V29" s="1"/>
      <c r="W29" s="1"/>
      <c r="X29" s="1"/>
      <c r="Y29" s="26"/>
      <c r="Z29" s="4"/>
    </row>
    <row r="30" spans="1:26" ht="13.5" thickBot="1" x14ac:dyDescent="0.25">
      <c r="A30" s="73" t="s">
        <v>33</v>
      </c>
      <c r="B30" s="79" t="s">
        <v>104</v>
      </c>
      <c r="C30" s="45" t="s">
        <v>22</v>
      </c>
      <c r="D30" s="54">
        <f t="shared" si="3"/>
        <v>3</v>
      </c>
      <c r="E30" s="43">
        <f t="shared" si="4"/>
        <v>3</v>
      </c>
      <c r="F30" s="90"/>
      <c r="G30" s="91"/>
      <c r="H30" s="1"/>
      <c r="I30" s="1"/>
      <c r="J30" s="13"/>
      <c r="K30" s="15">
        <v>2</v>
      </c>
      <c r="L30" s="1">
        <v>1</v>
      </c>
      <c r="M30" s="1">
        <v>0</v>
      </c>
      <c r="N30" s="1" t="s">
        <v>17</v>
      </c>
      <c r="O30" s="13">
        <v>3</v>
      </c>
      <c r="P30" s="15"/>
      <c r="Q30" s="1"/>
      <c r="R30" s="1"/>
      <c r="S30" s="1"/>
      <c r="T30" s="13"/>
      <c r="U30" s="15"/>
      <c r="V30" s="1"/>
      <c r="W30" s="1"/>
      <c r="X30" s="1"/>
      <c r="Y30" s="26"/>
      <c r="Z30" s="4"/>
    </row>
    <row r="31" spans="1:26" ht="13.5" thickBot="1" x14ac:dyDescent="0.25">
      <c r="A31" s="118"/>
      <c r="B31" s="186" t="s">
        <v>57</v>
      </c>
      <c r="C31" s="187"/>
      <c r="D31" s="119"/>
      <c r="E31" s="120"/>
      <c r="F31" s="121"/>
      <c r="G31" s="121"/>
      <c r="H31" s="122"/>
      <c r="I31" s="122"/>
      <c r="J31" s="120"/>
      <c r="K31" s="123"/>
      <c r="L31" s="122"/>
      <c r="M31" s="122"/>
      <c r="N31" s="122"/>
      <c r="O31" s="120"/>
      <c r="P31" s="123"/>
      <c r="Q31" s="122"/>
      <c r="R31" s="122"/>
      <c r="S31" s="122"/>
      <c r="T31" s="120"/>
      <c r="U31" s="123"/>
      <c r="V31" s="122"/>
      <c r="W31" s="122"/>
      <c r="X31" s="122"/>
      <c r="Y31" s="124"/>
      <c r="Z31" s="125"/>
    </row>
    <row r="32" spans="1:26" x14ac:dyDescent="0.2">
      <c r="A32" s="73" t="s">
        <v>34</v>
      </c>
      <c r="B32" s="52" t="s">
        <v>105</v>
      </c>
      <c r="C32" s="46" t="s">
        <v>72</v>
      </c>
      <c r="D32" s="54">
        <f t="shared" ref="D32:D37" si="5">F32+G32+H32+K32+L32+M32+P32+Q32+R32+U32+V32+W32</f>
        <v>3</v>
      </c>
      <c r="E32" s="43">
        <f t="shared" ref="E32:E39" si="6">J32+O32+T32+Y32</f>
        <v>4</v>
      </c>
      <c r="F32" s="90"/>
      <c r="G32" s="91"/>
      <c r="H32" s="1"/>
      <c r="I32" s="1"/>
      <c r="J32" s="13"/>
      <c r="K32" s="15"/>
      <c r="L32" s="1"/>
      <c r="M32" s="1"/>
      <c r="N32" s="1"/>
      <c r="O32" s="13"/>
      <c r="P32" s="15">
        <v>1</v>
      </c>
      <c r="Q32" s="1">
        <v>2</v>
      </c>
      <c r="R32" s="1">
        <v>0</v>
      </c>
      <c r="S32" s="1" t="s">
        <v>41</v>
      </c>
      <c r="T32" s="13">
        <v>4</v>
      </c>
      <c r="U32" s="15"/>
      <c r="V32" s="1"/>
      <c r="W32" s="1"/>
      <c r="X32" s="1"/>
      <c r="Y32" s="26"/>
      <c r="Z32" s="92"/>
    </row>
    <row r="33" spans="1:26" x14ac:dyDescent="0.2">
      <c r="A33" s="73" t="s">
        <v>35</v>
      </c>
      <c r="B33" s="53" t="s">
        <v>107</v>
      </c>
      <c r="C33" s="44" t="s">
        <v>39</v>
      </c>
      <c r="D33" s="54">
        <f t="shared" si="5"/>
        <v>3</v>
      </c>
      <c r="E33" s="43">
        <f t="shared" si="6"/>
        <v>4</v>
      </c>
      <c r="F33" s="90"/>
      <c r="G33" s="91"/>
      <c r="H33" s="1"/>
      <c r="I33" s="1"/>
      <c r="J33" s="13"/>
      <c r="K33" s="15">
        <v>1</v>
      </c>
      <c r="L33" s="1">
        <v>2</v>
      </c>
      <c r="M33" s="1">
        <v>0</v>
      </c>
      <c r="N33" s="1" t="s">
        <v>17</v>
      </c>
      <c r="O33" s="13">
        <v>4</v>
      </c>
      <c r="P33" s="15"/>
      <c r="Q33" s="1"/>
      <c r="R33" s="1"/>
      <c r="S33" s="1"/>
      <c r="T33" s="13"/>
      <c r="U33" s="15"/>
      <c r="V33" s="1"/>
      <c r="W33" s="1"/>
      <c r="X33" s="1"/>
      <c r="Y33" s="26"/>
      <c r="Z33" s="4"/>
    </row>
    <row r="34" spans="1:26" x14ac:dyDescent="0.2">
      <c r="A34" s="73" t="s">
        <v>54</v>
      </c>
      <c r="B34" s="53" t="s">
        <v>109</v>
      </c>
      <c r="C34" s="45" t="s">
        <v>40</v>
      </c>
      <c r="D34" s="54">
        <f t="shared" si="5"/>
        <v>4</v>
      </c>
      <c r="E34" s="43">
        <f t="shared" si="6"/>
        <v>5</v>
      </c>
      <c r="F34" s="90"/>
      <c r="G34" s="91"/>
      <c r="H34" s="1"/>
      <c r="I34" s="1"/>
      <c r="J34" s="13"/>
      <c r="K34" s="15">
        <v>2</v>
      </c>
      <c r="L34" s="1">
        <v>2</v>
      </c>
      <c r="M34" s="1">
        <v>0</v>
      </c>
      <c r="N34" s="1" t="s">
        <v>41</v>
      </c>
      <c r="O34" s="13">
        <v>5</v>
      </c>
      <c r="P34" s="15"/>
      <c r="Q34" s="1"/>
      <c r="R34" s="1"/>
      <c r="S34" s="1"/>
      <c r="T34" s="13"/>
      <c r="U34" s="15"/>
      <c r="V34" s="1"/>
      <c r="W34" s="1"/>
      <c r="X34" s="1"/>
      <c r="Y34" s="26"/>
      <c r="Z34" s="4"/>
    </row>
    <row r="35" spans="1:26" x14ac:dyDescent="0.2">
      <c r="A35" s="73" t="s">
        <v>55</v>
      </c>
      <c r="B35" s="53" t="s">
        <v>108</v>
      </c>
      <c r="C35" s="45" t="s">
        <v>73</v>
      </c>
      <c r="D35" s="54">
        <f t="shared" si="5"/>
        <v>3</v>
      </c>
      <c r="E35" s="43">
        <f t="shared" si="6"/>
        <v>4</v>
      </c>
      <c r="F35" s="90"/>
      <c r="G35" s="91"/>
      <c r="H35" s="1"/>
      <c r="I35" s="1"/>
      <c r="J35" s="13"/>
      <c r="K35" s="15">
        <v>1</v>
      </c>
      <c r="L35" s="1">
        <v>2</v>
      </c>
      <c r="M35" s="1">
        <v>0</v>
      </c>
      <c r="N35" s="1" t="s">
        <v>41</v>
      </c>
      <c r="O35" s="13">
        <v>4</v>
      </c>
      <c r="P35" s="15"/>
      <c r="Q35" s="1"/>
      <c r="R35" s="1"/>
      <c r="S35" s="1"/>
      <c r="T35" s="13"/>
      <c r="U35" s="15"/>
      <c r="V35" s="1"/>
      <c r="W35" s="1"/>
      <c r="X35" s="1"/>
      <c r="Y35" s="26"/>
      <c r="Z35" s="93"/>
    </row>
    <row r="36" spans="1:26" ht="13.5" thickBot="1" x14ac:dyDescent="0.25">
      <c r="A36" s="73" t="s">
        <v>56</v>
      </c>
      <c r="B36" s="79" t="s">
        <v>106</v>
      </c>
      <c r="C36" s="47" t="s">
        <v>74</v>
      </c>
      <c r="D36" s="94">
        <f t="shared" si="5"/>
        <v>3</v>
      </c>
      <c r="E36" s="43">
        <f t="shared" si="6"/>
        <v>4</v>
      </c>
      <c r="F36" s="60"/>
      <c r="G36" s="59"/>
      <c r="H36" s="2"/>
      <c r="I36" s="2"/>
      <c r="J36" s="110"/>
      <c r="K36" s="27"/>
      <c r="L36" s="2"/>
      <c r="M36" s="2"/>
      <c r="N36" s="2"/>
      <c r="O36" s="110"/>
      <c r="P36" s="27">
        <v>1</v>
      </c>
      <c r="Q36" s="2">
        <v>0</v>
      </c>
      <c r="R36" s="2">
        <v>2</v>
      </c>
      <c r="S36" s="2" t="s">
        <v>41</v>
      </c>
      <c r="T36" s="110">
        <v>4</v>
      </c>
      <c r="U36" s="27"/>
      <c r="V36" s="2"/>
      <c r="W36" s="2"/>
      <c r="X36" s="2"/>
      <c r="Y36" s="28"/>
      <c r="Z36" s="5"/>
    </row>
    <row r="37" spans="1:26" ht="13.5" thickBot="1" x14ac:dyDescent="0.25">
      <c r="A37" s="118"/>
      <c r="B37" s="186" t="s">
        <v>77</v>
      </c>
      <c r="C37" s="187"/>
      <c r="D37" s="146">
        <f t="shared" si="5"/>
        <v>0</v>
      </c>
      <c r="E37" s="147">
        <f t="shared" si="6"/>
        <v>30</v>
      </c>
      <c r="F37" s="148">
        <f t="shared" ref="F37:Y37" si="7">SUM(F38:F38)</f>
        <v>0</v>
      </c>
      <c r="G37" s="149">
        <f t="shared" si="7"/>
        <v>0</v>
      </c>
      <c r="H37" s="149">
        <f t="shared" si="7"/>
        <v>0</v>
      </c>
      <c r="I37" s="149">
        <f t="shared" si="7"/>
        <v>0</v>
      </c>
      <c r="J37" s="150">
        <f t="shared" si="7"/>
        <v>0</v>
      </c>
      <c r="K37" s="151">
        <f t="shared" si="7"/>
        <v>0</v>
      </c>
      <c r="L37" s="149">
        <f t="shared" si="7"/>
        <v>0</v>
      </c>
      <c r="M37" s="149">
        <f t="shared" si="7"/>
        <v>0</v>
      </c>
      <c r="N37" s="149">
        <f t="shared" si="7"/>
        <v>0</v>
      </c>
      <c r="O37" s="150">
        <f t="shared" si="7"/>
        <v>0</v>
      </c>
      <c r="P37" s="151">
        <f t="shared" si="7"/>
        <v>0</v>
      </c>
      <c r="Q37" s="149">
        <f t="shared" si="7"/>
        <v>0</v>
      </c>
      <c r="R37" s="149">
        <f t="shared" si="7"/>
        <v>0</v>
      </c>
      <c r="S37" s="149">
        <f t="shared" si="7"/>
        <v>0</v>
      </c>
      <c r="T37" s="150">
        <f t="shared" si="7"/>
        <v>0</v>
      </c>
      <c r="U37" s="151">
        <f t="shared" si="7"/>
        <v>0</v>
      </c>
      <c r="V37" s="149">
        <f t="shared" si="7"/>
        <v>0</v>
      </c>
      <c r="W37" s="149">
        <f t="shared" si="7"/>
        <v>0</v>
      </c>
      <c r="X37" s="149">
        <f t="shared" si="7"/>
        <v>0</v>
      </c>
      <c r="Y37" s="150">
        <f t="shared" si="7"/>
        <v>30</v>
      </c>
      <c r="Z37" s="125"/>
    </row>
    <row r="38" spans="1:26" ht="13.5" thickBot="1" x14ac:dyDescent="0.25">
      <c r="A38" s="152" t="s">
        <v>79</v>
      </c>
      <c r="B38" s="153" t="s">
        <v>110</v>
      </c>
      <c r="C38" s="154" t="s">
        <v>25</v>
      </c>
      <c r="D38" s="155">
        <v>40</v>
      </c>
      <c r="E38" s="156">
        <f t="shared" si="6"/>
        <v>30</v>
      </c>
      <c r="F38" s="157"/>
      <c r="G38" s="157"/>
      <c r="H38" s="158"/>
      <c r="I38" s="158"/>
      <c r="J38" s="159"/>
      <c r="K38" s="160"/>
      <c r="L38" s="158"/>
      <c r="M38" s="158"/>
      <c r="N38" s="158"/>
      <c r="O38" s="161"/>
      <c r="P38" s="160"/>
      <c r="Q38" s="158"/>
      <c r="R38" s="158"/>
      <c r="S38" s="158"/>
      <c r="T38" s="159"/>
      <c r="U38" s="160">
        <v>0</v>
      </c>
      <c r="V38" s="158">
        <v>0</v>
      </c>
      <c r="W38" s="158">
        <v>0</v>
      </c>
      <c r="X38" s="158"/>
      <c r="Y38" s="162">
        <v>30</v>
      </c>
      <c r="Z38" s="134"/>
    </row>
    <row r="39" spans="1:26" ht="13.5" thickBot="1" x14ac:dyDescent="0.25">
      <c r="A39" s="163"/>
      <c r="B39" s="183" t="s">
        <v>23</v>
      </c>
      <c r="C39" s="188"/>
      <c r="D39" s="135">
        <f>F39+G39+H39+K39+L39+M39+P39+Q39+R39+U39+V39+W39</f>
        <v>73</v>
      </c>
      <c r="E39" s="136">
        <f t="shared" si="6"/>
        <v>120</v>
      </c>
      <c r="F39" s="164">
        <f t="shared" ref="F39:T39" si="8">F8+F13+F19+F37</f>
        <v>12</v>
      </c>
      <c r="G39" s="164">
        <f t="shared" si="8"/>
        <v>12</v>
      </c>
      <c r="H39" s="164">
        <f t="shared" si="8"/>
        <v>0</v>
      </c>
      <c r="I39" s="164">
        <f t="shared" si="8"/>
        <v>0</v>
      </c>
      <c r="J39" s="165">
        <f t="shared" si="8"/>
        <v>33</v>
      </c>
      <c r="K39" s="166">
        <f t="shared" si="8"/>
        <v>12</v>
      </c>
      <c r="L39" s="164">
        <f t="shared" si="8"/>
        <v>12</v>
      </c>
      <c r="M39" s="164">
        <f t="shared" si="8"/>
        <v>0</v>
      </c>
      <c r="N39" s="164">
        <f t="shared" si="8"/>
        <v>0</v>
      </c>
      <c r="O39" s="165">
        <f t="shared" si="8"/>
        <v>29</v>
      </c>
      <c r="P39" s="166">
        <f t="shared" si="8"/>
        <v>8</v>
      </c>
      <c r="Q39" s="164">
        <f t="shared" si="8"/>
        <v>15</v>
      </c>
      <c r="R39" s="164">
        <f t="shared" si="8"/>
        <v>2</v>
      </c>
      <c r="S39" s="164">
        <f t="shared" si="8"/>
        <v>0</v>
      </c>
      <c r="T39" s="165">
        <f t="shared" si="8"/>
        <v>28</v>
      </c>
      <c r="U39" s="166">
        <v>0</v>
      </c>
      <c r="V39" s="164">
        <f>V8+V13+V19+V37</f>
        <v>0</v>
      </c>
      <c r="W39" s="164">
        <f>W8+W13+W19+W37</f>
        <v>0</v>
      </c>
      <c r="X39" s="164">
        <f>X8+X13+X19+X37</f>
        <v>0</v>
      </c>
      <c r="Y39" s="165">
        <f>Y8+Y13+Y19</f>
        <v>30</v>
      </c>
      <c r="Z39" s="125"/>
    </row>
    <row r="40" spans="1:26" x14ac:dyDescent="0.2">
      <c r="A40" s="7"/>
      <c r="B40" s="7"/>
      <c r="C40" s="35" t="s">
        <v>26</v>
      </c>
      <c r="D40" s="96">
        <v>0</v>
      </c>
      <c r="E40" s="95"/>
      <c r="F40" s="97"/>
      <c r="G40" s="97"/>
      <c r="H40" s="97"/>
      <c r="I40" s="98">
        <v>0</v>
      </c>
      <c r="J40" s="16"/>
      <c r="K40" s="99"/>
      <c r="L40" s="97"/>
      <c r="M40" s="97"/>
      <c r="N40" s="98">
        <v>0</v>
      </c>
      <c r="O40" s="16"/>
      <c r="P40" s="99"/>
      <c r="Q40" s="97"/>
      <c r="R40" s="97"/>
      <c r="S40" s="98">
        <v>0</v>
      </c>
      <c r="T40" s="100"/>
      <c r="U40" s="99"/>
      <c r="V40" s="101"/>
      <c r="W40" s="97"/>
      <c r="X40" s="98">
        <v>0</v>
      </c>
      <c r="Y40" s="100"/>
      <c r="Z40" s="25"/>
    </row>
    <row r="41" spans="1:26" x14ac:dyDescent="0.2">
      <c r="A41" s="8"/>
      <c r="B41" s="8"/>
      <c r="C41" s="32" t="s">
        <v>27</v>
      </c>
      <c r="D41" s="102">
        <f>I41+N41+S41+X41</f>
        <v>13</v>
      </c>
      <c r="E41" s="13"/>
      <c r="F41" s="64"/>
      <c r="G41" s="64"/>
      <c r="H41" s="64"/>
      <c r="I41" s="103">
        <f>COUNTIF(I9:I38,"v")</f>
        <v>5</v>
      </c>
      <c r="J41" s="17"/>
      <c r="K41" s="63"/>
      <c r="L41" s="64"/>
      <c r="M41" s="64"/>
      <c r="N41" s="103">
        <f>COUNTIF(N9:N38,"v")</f>
        <v>4</v>
      </c>
      <c r="O41" s="17"/>
      <c r="P41" s="63"/>
      <c r="Q41" s="64"/>
      <c r="R41" s="64"/>
      <c r="S41" s="103">
        <f>COUNTIF(S9:S38,"v")</f>
        <v>4</v>
      </c>
      <c r="T41" s="17"/>
      <c r="U41" s="63"/>
      <c r="V41" s="104"/>
      <c r="W41" s="64"/>
      <c r="X41" s="103">
        <f>COUNTIF(X9:X39,"v")</f>
        <v>0</v>
      </c>
      <c r="Y41" s="65"/>
      <c r="Z41" s="4"/>
    </row>
    <row r="42" spans="1:26" ht="13.5" thickBot="1" x14ac:dyDescent="0.25">
      <c r="A42" s="9"/>
      <c r="B42" s="9"/>
      <c r="C42" s="36" t="s">
        <v>61</v>
      </c>
      <c r="D42" s="105">
        <f>I42+N42+S42+X42</f>
        <v>11</v>
      </c>
      <c r="E42" s="40"/>
      <c r="F42" s="10"/>
      <c r="G42" s="10"/>
      <c r="H42" s="10"/>
      <c r="I42" s="11">
        <f>COUNTIF(I9:I38,"é")</f>
        <v>4</v>
      </c>
      <c r="J42" s="19"/>
      <c r="K42" s="18"/>
      <c r="L42" s="10"/>
      <c r="M42" s="10"/>
      <c r="N42" s="11">
        <f>COUNTIF(N9:N38,"é")</f>
        <v>3</v>
      </c>
      <c r="O42" s="19"/>
      <c r="P42" s="18"/>
      <c r="Q42" s="10"/>
      <c r="R42" s="10"/>
      <c r="S42" s="11">
        <f>COUNTIF(S9:S38,"é")</f>
        <v>4</v>
      </c>
      <c r="T42" s="19"/>
      <c r="U42" s="18"/>
      <c r="V42" s="10"/>
      <c r="W42" s="10"/>
      <c r="X42" s="11">
        <f>COUNTIF(X9:X38,"f")</f>
        <v>0</v>
      </c>
      <c r="Y42" s="29"/>
      <c r="Z42" s="106"/>
    </row>
    <row r="43" spans="1:26" ht="13.5" thickBot="1" x14ac:dyDescent="0.25">
      <c r="A43" s="107"/>
      <c r="B43" s="9"/>
      <c r="C43" s="37" t="s">
        <v>28</v>
      </c>
      <c r="D43" s="108">
        <f>SUM(D40:D42)</f>
        <v>24</v>
      </c>
      <c r="E43" s="41"/>
      <c r="F43" s="21"/>
      <c r="G43" s="21"/>
      <c r="H43" s="21"/>
      <c r="I43" s="22">
        <f>SUM(I40:I42)</f>
        <v>9</v>
      </c>
      <c r="J43" s="23"/>
      <c r="K43" s="20"/>
      <c r="L43" s="21"/>
      <c r="M43" s="21"/>
      <c r="N43" s="22">
        <f>SUM(N40:N42)</f>
        <v>7</v>
      </c>
      <c r="O43" s="23"/>
      <c r="P43" s="20"/>
      <c r="Q43" s="21"/>
      <c r="R43" s="21"/>
      <c r="S43" s="22">
        <f>SUM(S40:S42)</f>
        <v>8</v>
      </c>
      <c r="T43" s="23"/>
      <c r="U43" s="20"/>
      <c r="V43" s="21"/>
      <c r="W43" s="21"/>
      <c r="X43" s="22">
        <f>SUM(X40:X42)</f>
        <v>0</v>
      </c>
      <c r="Y43" s="30"/>
      <c r="Z43" s="83"/>
    </row>
    <row r="44" spans="1:26" x14ac:dyDescent="0.2">
      <c r="A44" s="6"/>
      <c r="B44" s="111"/>
    </row>
    <row r="45" spans="1:26" x14ac:dyDescent="0.2">
      <c r="P45" s="112"/>
    </row>
    <row r="46" spans="1:26" x14ac:dyDescent="0.2">
      <c r="P46" s="112"/>
    </row>
    <row r="49" spans="2:8" ht="22.5" x14ac:dyDescent="0.2">
      <c r="B49" s="113" t="s">
        <v>80</v>
      </c>
      <c r="C49" s="114" t="s">
        <v>42</v>
      </c>
      <c r="D49" s="115" t="s">
        <v>15</v>
      </c>
      <c r="E49" s="115" t="s">
        <v>81</v>
      </c>
      <c r="F49" s="115" t="s">
        <v>82</v>
      </c>
      <c r="G49" s="115" t="s">
        <v>13</v>
      </c>
      <c r="H49" s="115" t="s">
        <v>14</v>
      </c>
    </row>
    <row r="50" spans="2:8" x14ac:dyDescent="0.2">
      <c r="B50" s="113"/>
      <c r="C50" s="48"/>
      <c r="D50" s="116">
        <f>(D52+D53+D55+D56+D57)</f>
        <v>20</v>
      </c>
      <c r="E50" s="185"/>
      <c r="F50" s="185"/>
      <c r="G50" s="185"/>
      <c r="H50" s="115"/>
    </row>
    <row r="51" spans="2:8" x14ac:dyDescent="0.2">
      <c r="B51" s="117"/>
      <c r="C51" s="113" t="s">
        <v>83</v>
      </c>
      <c r="D51" s="115"/>
      <c r="E51" s="115"/>
      <c r="F51" s="115"/>
      <c r="G51" s="115"/>
      <c r="H51" s="115"/>
    </row>
    <row r="52" spans="2:8" x14ac:dyDescent="0.2">
      <c r="B52" s="49" t="s">
        <v>95</v>
      </c>
      <c r="C52" s="48" t="s">
        <v>20</v>
      </c>
      <c r="D52" s="115">
        <v>5</v>
      </c>
      <c r="E52" s="115">
        <v>2</v>
      </c>
      <c r="F52" s="115">
        <v>2</v>
      </c>
      <c r="G52" s="115">
        <v>0</v>
      </c>
      <c r="H52" s="115" t="s">
        <v>17</v>
      </c>
    </row>
    <row r="53" spans="2:8" x14ac:dyDescent="0.2">
      <c r="B53" s="49" t="s">
        <v>101</v>
      </c>
      <c r="C53" s="48" t="s">
        <v>37</v>
      </c>
      <c r="D53" s="115">
        <v>4</v>
      </c>
      <c r="E53" s="115">
        <v>2</v>
      </c>
      <c r="F53" s="115">
        <v>2</v>
      </c>
      <c r="G53" s="115">
        <v>0</v>
      </c>
      <c r="H53" s="115" t="s">
        <v>17</v>
      </c>
    </row>
    <row r="54" spans="2:8" x14ac:dyDescent="0.2">
      <c r="B54" s="117"/>
      <c r="C54" s="113" t="s">
        <v>84</v>
      </c>
      <c r="D54" s="115"/>
      <c r="E54" s="115"/>
      <c r="F54" s="115"/>
      <c r="G54" s="115"/>
      <c r="H54" s="115"/>
    </row>
    <row r="55" spans="2:8" x14ac:dyDescent="0.2">
      <c r="B55" s="49" t="s">
        <v>101</v>
      </c>
      <c r="C55" s="48" t="s">
        <v>71</v>
      </c>
      <c r="D55" s="115">
        <v>3</v>
      </c>
      <c r="E55" s="115">
        <v>1</v>
      </c>
      <c r="F55" s="115">
        <v>2</v>
      </c>
      <c r="G55" s="115">
        <v>0</v>
      </c>
      <c r="H55" s="115" t="s">
        <v>17</v>
      </c>
    </row>
    <row r="56" spans="2:8" x14ac:dyDescent="0.2">
      <c r="B56" s="49" t="s">
        <v>103</v>
      </c>
      <c r="C56" s="50" t="s">
        <v>85</v>
      </c>
      <c r="D56" s="109">
        <v>4</v>
      </c>
      <c r="E56" s="109">
        <v>2</v>
      </c>
      <c r="F56" s="115">
        <v>1</v>
      </c>
      <c r="G56" s="115">
        <v>0</v>
      </c>
      <c r="H56" s="115" t="s">
        <v>17</v>
      </c>
    </row>
    <row r="57" spans="2:8" x14ac:dyDescent="0.2">
      <c r="B57" s="49" t="s">
        <v>107</v>
      </c>
      <c r="C57" s="50" t="s">
        <v>39</v>
      </c>
      <c r="D57" s="115">
        <v>4</v>
      </c>
      <c r="E57" s="115">
        <v>1</v>
      </c>
      <c r="F57" s="115">
        <v>2</v>
      </c>
      <c r="G57" s="115">
        <v>0</v>
      </c>
      <c r="H57" s="115" t="s">
        <v>17</v>
      </c>
    </row>
  </sheetData>
  <mergeCells count="19">
    <mergeCell ref="B8:C8"/>
    <mergeCell ref="E50:G50"/>
    <mergeCell ref="B37:C37"/>
    <mergeCell ref="B31:C31"/>
    <mergeCell ref="B19:C19"/>
    <mergeCell ref="B13:C13"/>
    <mergeCell ref="B39:C39"/>
    <mergeCell ref="A1:Z1"/>
    <mergeCell ref="A4:Z4"/>
    <mergeCell ref="A3:Z3"/>
    <mergeCell ref="C5:C7"/>
    <mergeCell ref="A2:Z2"/>
    <mergeCell ref="Z5:Z7"/>
    <mergeCell ref="F5:Y5"/>
    <mergeCell ref="A5:A7"/>
    <mergeCell ref="D6:D7"/>
    <mergeCell ref="B5:B7"/>
    <mergeCell ref="D5:E5"/>
    <mergeCell ref="E6:E7"/>
  </mergeCells>
  <phoneticPr fontId="0" type="noConversion"/>
  <conditionalFormatting sqref="B58:B65536 B13 B19:B20 B31 B37 B40:B48 B11 B1:B9">
    <cfRule type="containsText" dxfId="4" priority="6" stopIfTrue="1" operator="containsText" text="ggt">
      <formula>NOT(ISERROR(SEARCH("ggt",B1)))</formula>
    </cfRule>
  </conditionalFormatting>
  <conditionalFormatting sqref="B10">
    <cfRule type="containsText" dxfId="0" priority="1" stopIfTrue="1" operator="containsText" text="ggt">
      <formula>NOT(ISERROR(SEARCH("ggt",B10)))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>
    <oddHeader>&amp;LÓbudai Egyetem
Keleti Károly Gazdasági Kar&amp;RÉrvényes: 2017 / 2018 tanévtől</oddHeader>
    <oddFooter xml:space="preserve">&amp;LBudapest, &amp;D&amp;CKereskedelem és Marketing
felsőoktatási szakképzés
Nappali tagozat
&amp;P/&amp;N
</oddFooter>
  </headerFooter>
  <ignoredErrors>
    <ignoredError sqref="E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nappali</vt:lpstr>
      <vt:lpstr>nappali!Nyomtatási_terület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BMF-KGK</dc:creator>
  <cp:lastModifiedBy>Szikora Péter</cp:lastModifiedBy>
  <cp:lastPrinted>2017-03-20T14:54:23Z</cp:lastPrinted>
  <dcterms:created xsi:type="dcterms:W3CDTF">2005-12-01T14:03:19Z</dcterms:created>
  <dcterms:modified xsi:type="dcterms:W3CDTF">2018-06-20T06:06:02Z</dcterms:modified>
</cp:coreProperties>
</file>