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csey.alexandra\Documents\Szandra\HONLAP\mintatantervek\2018-07-25-E\"/>
    </mc:Choice>
  </mc:AlternateContent>
  <bookViews>
    <workbookView xWindow="0" yWindow="0" windowWidth="28800" windowHeight="12300"/>
  </bookViews>
  <sheets>
    <sheet name="levelező" sheetId="1" r:id="rId1"/>
  </sheets>
  <definedNames>
    <definedName name="_xlnm.Print_Area" localSheetId="0">levelező!$A$1:$AE$61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6" i="1"/>
  <c r="J8" i="1"/>
  <c r="F30" i="1"/>
  <c r="H15" i="1"/>
  <c r="I15" i="1"/>
  <c r="I38" i="1" s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G15" i="1"/>
  <c r="F15" i="1"/>
  <c r="D15" i="1" l="1"/>
  <c r="D8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J30" i="1"/>
  <c r="J36" i="1" s="1"/>
  <c r="H30" i="1"/>
  <c r="G30" i="1"/>
  <c r="O30" i="1"/>
  <c r="M30" i="1"/>
  <c r="L30" i="1"/>
  <c r="K30" i="1"/>
  <c r="T30" i="1"/>
  <c r="R30" i="1"/>
  <c r="Q30" i="1"/>
  <c r="P30" i="1"/>
  <c r="V30" i="1"/>
  <c r="W30" i="1"/>
  <c r="Y30" i="1"/>
  <c r="U30" i="1"/>
  <c r="D31" i="1" l="1"/>
  <c r="D32" i="1"/>
  <c r="D33" i="1"/>
  <c r="D34" i="1"/>
  <c r="D30" i="1" l="1"/>
  <c r="D50" i="1"/>
  <c r="F8" i="1" l="1"/>
  <c r="F36" i="1" s="1"/>
  <c r="G8" i="1"/>
  <c r="G36" i="1" s="1"/>
  <c r="H8" i="1"/>
  <c r="H36" i="1" s="1"/>
  <c r="K8" i="1"/>
  <c r="K36" i="1" s="1"/>
  <c r="L8" i="1"/>
  <c r="L36" i="1" s="1"/>
  <c r="M8" i="1"/>
  <c r="M36" i="1" s="1"/>
  <c r="O8" i="1"/>
  <c r="O36" i="1" s="1"/>
  <c r="P8" i="1"/>
  <c r="P36" i="1" s="1"/>
  <c r="Q8" i="1"/>
  <c r="Q36" i="1" s="1"/>
  <c r="R8" i="1"/>
  <c r="R36" i="1" s="1"/>
  <c r="T8" i="1"/>
  <c r="T36" i="1" s="1"/>
  <c r="U8" i="1"/>
  <c r="U36" i="1" s="1"/>
  <c r="V8" i="1"/>
  <c r="V36" i="1" s="1"/>
  <c r="W8" i="1"/>
  <c r="W36" i="1" s="1"/>
  <c r="Y8" i="1"/>
  <c r="Y36" i="1" s="1"/>
  <c r="E9" i="1"/>
  <c r="E11" i="1"/>
  <c r="E12" i="1"/>
  <c r="E13" i="1"/>
  <c r="E14" i="1"/>
  <c r="I39" i="1"/>
  <c r="N39" i="1"/>
  <c r="S38" i="1"/>
  <c r="X38" i="1"/>
  <c r="E16" i="1"/>
  <c r="E10" i="1"/>
  <c r="E30" i="1"/>
  <c r="D35" i="1"/>
  <c r="D36" i="1" s="1"/>
  <c r="E35" i="1"/>
  <c r="S39" i="1"/>
  <c r="E8" i="1" l="1"/>
  <c r="I40" i="1"/>
  <c r="E15" i="1"/>
  <c r="X39" i="1"/>
  <c r="X40" i="1" s="1"/>
  <c r="S40" i="1"/>
  <c r="N38" i="1"/>
  <c r="N40" i="1" s="1"/>
  <c r="E36" i="1" l="1"/>
  <c r="D39" i="1"/>
  <c r="D38" i="1"/>
  <c r="D40" i="1" l="1"/>
</calcChain>
</file>

<file path=xl/sharedStrings.xml><?xml version="1.0" encoding="utf-8"?>
<sst xmlns="http://schemas.openxmlformats.org/spreadsheetml/2006/main" count="199" uniqueCount="122">
  <si>
    <t>Komplex szakmai kérdéssor (2):  Szakmai törzsanyag</t>
  </si>
  <si>
    <t>Komplex szakmai kérdéssor (1): Alapozó tárgyak</t>
  </si>
  <si>
    <t>v</t>
  </si>
  <si>
    <t>Termelés és innováció menedzsment</t>
  </si>
  <si>
    <t>Szervezetfejlesztés gyakorlata</t>
  </si>
  <si>
    <t>Vezetői gazdaságtan</t>
  </si>
  <si>
    <t>Komplex szakmai kérdéssor (1)</t>
  </si>
  <si>
    <t>Pénzügyi elemzés</t>
  </si>
  <si>
    <t>Vállalati stratégia</t>
  </si>
  <si>
    <t>Vállalkozásfejlesztés mester szak</t>
  </si>
  <si>
    <t>k</t>
  </si>
  <si>
    <t>l</t>
  </si>
  <si>
    <t>gy</t>
  </si>
  <si>
    <t>e</t>
  </si>
  <si>
    <t>kr</t>
  </si>
  <si>
    <t>Záróvizsga:</t>
  </si>
  <si>
    <t>SPSS szoftveralkalmazás a statisztikában</t>
  </si>
  <si>
    <t>Üzleti tanácsadás</t>
  </si>
  <si>
    <t>Kis és középvállalkozások marketingmenedzsmentje</t>
  </si>
  <si>
    <t>kr.</t>
  </si>
  <si>
    <t>Ajánlott szabadonválasztható tárgyak</t>
  </si>
  <si>
    <t>Kód</t>
  </si>
  <si>
    <t>Összes követelmény</t>
  </si>
  <si>
    <t>Éviközi teljesítmény (é)</t>
  </si>
  <si>
    <t>vizsga (v)</t>
  </si>
  <si>
    <t>szigorlat (s)</t>
  </si>
  <si>
    <t>Összesen</t>
  </si>
  <si>
    <t>a</t>
  </si>
  <si>
    <t>Diplomamunka</t>
  </si>
  <si>
    <t>26.</t>
  </si>
  <si>
    <t>é</t>
  </si>
  <si>
    <t>Szabadon választható tárgy IV.</t>
  </si>
  <si>
    <t>24.</t>
  </si>
  <si>
    <t>Szabadon választható tárgy III.</t>
  </si>
  <si>
    <t>23.</t>
  </si>
  <si>
    <t>Szabadon választható tárgy II.</t>
  </si>
  <si>
    <t>22.</t>
  </si>
  <si>
    <t>Szabadon választható tárgy I.</t>
  </si>
  <si>
    <t>21.</t>
  </si>
  <si>
    <t>Szabadon választható tárgy*</t>
  </si>
  <si>
    <t>Szakszeminárium</t>
  </si>
  <si>
    <t>20.</t>
  </si>
  <si>
    <t>19.</t>
  </si>
  <si>
    <t>Üzleti gazdaságtan</t>
  </si>
  <si>
    <t>18.</t>
  </si>
  <si>
    <t>KKV-k a nemzetközi piacon</t>
  </si>
  <si>
    <t>17.</t>
  </si>
  <si>
    <t>Társasági jog</t>
  </si>
  <si>
    <t>16.</t>
  </si>
  <si>
    <t>Tudásmenedzsment</t>
  </si>
  <si>
    <t>9.</t>
  </si>
  <si>
    <t>Döntéstámogató rendszerek és módszerek</t>
  </si>
  <si>
    <t>15.</t>
  </si>
  <si>
    <t xml:space="preserve">2. </t>
  </si>
  <si>
    <t>14.</t>
  </si>
  <si>
    <t>Vállalkozások költségvetési kapcsolatai</t>
  </si>
  <si>
    <t>Vállalkozás és globalizáció</t>
  </si>
  <si>
    <t>12.</t>
  </si>
  <si>
    <t xml:space="preserve">Vállalkozás innováció </t>
  </si>
  <si>
    <t>4.</t>
  </si>
  <si>
    <t>Vállalkozás innováció</t>
  </si>
  <si>
    <t>Termelés- és innovációmenedzsment</t>
  </si>
  <si>
    <t>11.</t>
  </si>
  <si>
    <t>Gyakorlati kommunikációs ismeretek</t>
  </si>
  <si>
    <t>10.</t>
  </si>
  <si>
    <t>Vállalalti stratégia</t>
  </si>
  <si>
    <t>5.</t>
  </si>
  <si>
    <t>Vállalatfinanszírozás és pénzügyi szolgáltatások</t>
  </si>
  <si>
    <t>8.</t>
  </si>
  <si>
    <t>Projektek menedzselése</t>
  </si>
  <si>
    <t>7.</t>
  </si>
  <si>
    <t>Szakmai törzsanyag</t>
  </si>
  <si>
    <t>B</t>
  </si>
  <si>
    <t>Társadalmi-gazdasági előrejelzés</t>
  </si>
  <si>
    <t>6.</t>
  </si>
  <si>
    <t>Kutatás módszertan</t>
  </si>
  <si>
    <t>3.</t>
  </si>
  <si>
    <t>2.</t>
  </si>
  <si>
    <t>1.</t>
  </si>
  <si>
    <t>tárgy</t>
  </si>
  <si>
    <t>Alapozó tárgyak</t>
  </si>
  <si>
    <t>A</t>
  </si>
  <si>
    <t>tgy</t>
  </si>
  <si>
    <t>ea</t>
  </si>
  <si>
    <t>kr..</t>
  </si>
  <si>
    <t>Előtanulmány</t>
  </si>
  <si>
    <t>Félévek</t>
  </si>
  <si>
    <t>Tantárgyak</t>
  </si>
  <si>
    <t>Levelező tagozat</t>
  </si>
  <si>
    <t xml:space="preserve">Vállalkozásfejlesztés MSc mesterszak </t>
  </si>
  <si>
    <t xml:space="preserve">MINTATANTERV </t>
  </si>
  <si>
    <t xml:space="preserve">  óraszámokkal (ea, tgy., l.); követelményekkel (k.); kreditekkel (kr.)</t>
  </si>
  <si>
    <t xml:space="preserve">félévi össz. </t>
  </si>
  <si>
    <t>Innováció- és vállalkozásfejlesztési politika</t>
  </si>
  <si>
    <t>Vezetői számvitel és kontrolling</t>
  </si>
  <si>
    <t>GVXVS2VMLE</t>
  </si>
  <si>
    <t>GGXVK1VMLE</t>
  </si>
  <si>
    <t>GVXKM1VMLE</t>
  </si>
  <si>
    <t>GVXVI1VMLE</t>
  </si>
  <si>
    <t>GGXPE1VMLE</t>
  </si>
  <si>
    <t>GVXTG1VMLE</t>
  </si>
  <si>
    <t>GGXPM2VMLE</t>
  </si>
  <si>
    <t>GGXVK2VMLE</t>
  </si>
  <si>
    <t>GVXTM2VMLE</t>
  </si>
  <si>
    <t>GGXUK2VMLE</t>
  </si>
  <si>
    <t>GVXTI1VMLE</t>
  </si>
  <si>
    <t>GSXGL1VMLE</t>
  </si>
  <si>
    <t>GSXUG1VMLE</t>
  </si>
  <si>
    <t>GSXIV2VMLE</t>
  </si>
  <si>
    <t>GVMDT1VMLE</t>
  </si>
  <si>
    <t>GGXTJ2VMLE</t>
  </si>
  <si>
    <t>GSXKK1VMLE</t>
  </si>
  <si>
    <t>GSXVE1VMLE</t>
  </si>
  <si>
    <t>GSXSG2VMLE</t>
  </si>
  <si>
    <t>GSXSS1VMLE</t>
  </si>
  <si>
    <t>G_V__0VMLE</t>
  </si>
  <si>
    <t>GGDSD2VMLE/ GSDSD2VMLE/ GVDSD2VMLE</t>
  </si>
  <si>
    <t>GGVMM0VMLE</t>
  </si>
  <si>
    <t>GVVUT0VMLE</t>
  </si>
  <si>
    <t>GVVSP0VMLE</t>
  </si>
  <si>
    <t>GSVSC0VMLE</t>
  </si>
  <si>
    <t>Komplex szakmai kérdéssor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</si>
</sst>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0" x14ac:knownFonts="1">
    <font>
      <sz val="10"/>
      <name val="Arial"/>
      <family val="2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trike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sz val="8"/>
      <color theme="1"/>
      <name val="Symbol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3" fillId="0" borderId="0" xfId="0" applyFont="1" applyFill="1"/>
    <xf numFmtId="0" fontId="5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59" xfId="0" applyFont="1" applyFill="1" applyBorder="1" applyAlignment="1">
      <alignment vertical="center"/>
    </xf>
    <xf numFmtId="0" fontId="2" fillId="0" borderId="55" xfId="0" applyFont="1" applyFill="1" applyBorder="1"/>
    <xf numFmtId="0" fontId="3" fillId="0" borderId="20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56" xfId="0" applyFont="1" applyFill="1" applyBorder="1" applyAlignment="1">
      <alignment vertical="center"/>
    </xf>
    <xf numFmtId="0" fontId="5" fillId="0" borderId="5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vertical="center"/>
    </xf>
    <xf numFmtId="0" fontId="3" fillId="0" borderId="4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vertical="center"/>
    </xf>
    <xf numFmtId="0" fontId="5" fillId="0" borderId="40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3" xfId="0" applyFont="1" applyFill="1" applyBorder="1"/>
    <xf numFmtId="0" fontId="3" fillId="0" borderId="56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0" xfId="0" applyFont="1" applyFill="1" applyBorder="1"/>
    <xf numFmtId="0" fontId="3" fillId="0" borderId="50" xfId="0" applyFont="1" applyFill="1" applyBorder="1" applyAlignment="1">
      <alignment vertical="center" wrapText="1"/>
    </xf>
    <xf numFmtId="0" fontId="2" fillId="0" borderId="61" xfId="0" applyFont="1" applyFill="1" applyBorder="1"/>
    <xf numFmtId="0" fontId="3" fillId="0" borderId="5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62" xfId="0" applyFont="1" applyFill="1" applyBorder="1"/>
    <xf numFmtId="0" fontId="3" fillId="0" borderId="56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vertical="center"/>
    </xf>
    <xf numFmtId="0" fontId="2" fillId="0" borderId="24" xfId="0" applyFont="1" applyFill="1" applyBorder="1"/>
    <xf numFmtId="0" fontId="3" fillId="0" borderId="56" xfId="0" applyFont="1" applyFill="1" applyBorder="1"/>
    <xf numFmtId="0" fontId="3" fillId="0" borderId="21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7" fillId="0" borderId="2" xfId="0" applyFont="1" applyFill="1" applyBorder="1"/>
    <xf numFmtId="0" fontId="1" fillId="0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vertical="center"/>
    </xf>
    <xf numFmtId="0" fontId="2" fillId="0" borderId="63" xfId="0" applyFont="1" applyFill="1" applyBorder="1"/>
    <xf numFmtId="0" fontId="3" fillId="0" borderId="11" xfId="0" applyFont="1" applyFill="1" applyBorder="1" applyAlignment="1">
      <alignment vertical="center"/>
    </xf>
    <xf numFmtId="0" fontId="5" fillId="0" borderId="4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vertical="center"/>
    </xf>
    <xf numFmtId="0" fontId="5" fillId="0" borderId="4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0" fontId="3" fillId="0" borderId="35" xfId="0" applyFont="1" applyFill="1" applyBorder="1"/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/>
    <xf numFmtId="0" fontId="3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55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wrapText="1"/>
    </xf>
    <xf numFmtId="0" fontId="3" fillId="0" borderId="55" xfId="0" applyFont="1" applyFill="1" applyBorder="1" applyAlignment="1">
      <alignment horizontal="center" vertical="center"/>
    </xf>
    <xf numFmtId="0" fontId="3" fillId="0" borderId="13" xfId="0" applyFont="1" applyFill="1" applyBorder="1"/>
    <xf numFmtId="0" fontId="3" fillId="0" borderId="55" xfId="0" applyFont="1" applyFill="1" applyBorder="1" applyAlignment="1">
      <alignment vertical="center" wrapText="1"/>
    </xf>
    <xf numFmtId="0" fontId="3" fillId="0" borderId="55" xfId="0" applyFont="1" applyFill="1" applyBorder="1"/>
    <xf numFmtId="0" fontId="5" fillId="0" borderId="5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6" xfId="0" applyFont="1" applyFill="1" applyBorder="1" applyAlignment="1">
      <alignment vertical="center"/>
    </xf>
    <xf numFmtId="0" fontId="2" fillId="2" borderId="35" xfId="0" applyFont="1" applyFill="1" applyBorder="1"/>
    <xf numFmtId="0" fontId="2" fillId="2" borderId="26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28" xfId="0" applyFont="1" applyFill="1" applyBorder="1" applyAlignment="1">
      <alignment wrapText="1"/>
    </xf>
    <xf numFmtId="0" fontId="2" fillId="2" borderId="27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right" vertical="center"/>
    </xf>
    <xf numFmtId="0" fontId="4" fillId="2" borderId="64" xfId="0" applyFont="1" applyFill="1" applyBorder="1" applyAlignment="1">
      <alignment horizontal="right" vertical="center"/>
    </xf>
    <xf numFmtId="0" fontId="4" fillId="2" borderId="54" xfId="0" applyFont="1" applyFill="1" applyBorder="1" applyAlignment="1">
      <alignment horizontal="right" vertical="center"/>
    </xf>
    <xf numFmtId="0" fontId="4" fillId="0" borderId="65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right" vertical="center"/>
    </xf>
    <xf numFmtId="0" fontId="4" fillId="2" borderId="66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5" fillId="0" borderId="68" xfId="0" applyFont="1" applyFill="1" applyBorder="1" applyAlignment="1">
      <alignment horizontal="right" vertical="center"/>
    </xf>
    <xf numFmtId="0" fontId="2" fillId="0" borderId="49" xfId="0" applyFont="1" applyFill="1" applyBorder="1"/>
    <xf numFmtId="0" fontId="3" fillId="0" borderId="49" xfId="0" applyFont="1" applyFill="1" applyBorder="1" applyAlignment="1">
      <alignment vertical="center"/>
    </xf>
    <xf numFmtId="0" fontId="5" fillId="0" borderId="69" xfId="0" applyFont="1" applyFill="1" applyBorder="1" applyAlignment="1">
      <alignment horizontal="right" vertical="center"/>
    </xf>
    <xf numFmtId="0" fontId="5" fillId="0" borderId="7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5" fillId="0" borderId="47" xfId="0" applyFont="1" applyFill="1" applyBorder="1" applyAlignment="1">
      <alignment horizontal="right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right" vertical="center"/>
    </xf>
    <xf numFmtId="0" fontId="4" fillId="0" borderId="7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topLeftCell="A21" zoomScale="115" zoomScaleNormal="115" workbookViewId="0">
      <selection activeCell="R58" sqref="R58"/>
    </sheetView>
  </sheetViews>
  <sheetFormatPr defaultColWidth="8.85546875" defaultRowHeight="11.25" x14ac:dyDescent="0.2"/>
  <cols>
    <col min="1" max="1" width="6.140625" style="1" customWidth="1"/>
    <col min="2" max="2" width="12.7109375" style="1" customWidth="1"/>
    <col min="3" max="3" width="29.85546875" style="1" customWidth="1"/>
    <col min="4" max="4" width="7" style="1" bestFit="1" customWidth="1"/>
    <col min="5" max="6" width="4.140625" style="1" bestFit="1" customWidth="1"/>
    <col min="7" max="10" width="3.28515625" style="1" customWidth="1"/>
    <col min="11" max="11" width="4.28515625" style="1" customWidth="1"/>
    <col min="12" max="15" width="3.28515625" style="1" customWidth="1"/>
    <col min="16" max="16" width="4.140625" style="1" bestFit="1" customWidth="1"/>
    <col min="17" max="17" width="3.5703125" style="1" bestFit="1" customWidth="1"/>
    <col min="18" max="25" width="3.28515625" style="1" customWidth="1"/>
    <col min="26" max="28" width="0" style="133" hidden="1" customWidth="1"/>
    <col min="29" max="29" width="0" style="114" hidden="1" customWidth="1"/>
    <col min="30" max="30" width="4.28515625" style="114" customWidth="1"/>
    <col min="31" max="31" width="18.42578125" style="114" customWidth="1"/>
    <col min="32" max="16384" width="8.85546875" style="1"/>
  </cols>
  <sheetData>
    <row r="1" spans="1:31" x14ac:dyDescent="0.2">
      <c r="A1" s="224" t="s">
        <v>90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</row>
    <row r="2" spans="1:31" x14ac:dyDescent="0.2">
      <c r="A2" s="224" t="s">
        <v>89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</row>
    <row r="3" spans="1:31" ht="15" customHeight="1" x14ac:dyDescent="0.2">
      <c r="A3" s="225" t="s">
        <v>88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x14ac:dyDescent="0.2">
      <c r="A4" s="226" t="s">
        <v>91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</row>
    <row r="5" spans="1:31" ht="14.25" customHeight="1" x14ac:dyDescent="0.2">
      <c r="A5" s="218">
        <v>6</v>
      </c>
      <c r="B5" s="218" t="s">
        <v>21</v>
      </c>
      <c r="C5" s="218" t="s">
        <v>87</v>
      </c>
      <c r="D5" s="222" t="s">
        <v>92</v>
      </c>
      <c r="E5" s="222"/>
      <c r="F5" s="222" t="s">
        <v>86</v>
      </c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3"/>
      <c r="AA5" s="219" t="s">
        <v>85</v>
      </c>
      <c r="AB5" s="220"/>
      <c r="AC5" s="219" t="s">
        <v>85</v>
      </c>
      <c r="AD5" s="221" t="s">
        <v>85</v>
      </c>
      <c r="AE5" s="221"/>
    </row>
    <row r="6" spans="1:31" x14ac:dyDescent="0.2">
      <c r="A6" s="218"/>
      <c r="B6" s="218"/>
      <c r="C6" s="218"/>
      <c r="D6" s="218"/>
      <c r="E6" s="222" t="s">
        <v>84</v>
      </c>
      <c r="F6" s="2"/>
      <c r="G6" s="2"/>
      <c r="H6" s="3" t="s">
        <v>78</v>
      </c>
      <c r="I6" s="4"/>
      <c r="J6" s="5"/>
      <c r="K6" s="6"/>
      <c r="L6" s="7"/>
      <c r="M6" s="8" t="s">
        <v>77</v>
      </c>
      <c r="N6" s="9"/>
      <c r="O6" s="10"/>
      <c r="P6" s="2"/>
      <c r="Q6" s="2"/>
      <c r="R6" s="3" t="s">
        <v>76</v>
      </c>
      <c r="S6" s="4"/>
      <c r="T6" s="5"/>
      <c r="U6" s="6"/>
      <c r="V6" s="7"/>
      <c r="W6" s="8" t="s">
        <v>59</v>
      </c>
      <c r="X6" s="9"/>
      <c r="Y6" s="10"/>
      <c r="Z6" s="223"/>
      <c r="AA6" s="219"/>
      <c r="AB6" s="220"/>
      <c r="AC6" s="219"/>
      <c r="AD6" s="221"/>
      <c r="AE6" s="221"/>
    </row>
    <row r="7" spans="1:31" x14ac:dyDescent="0.2">
      <c r="A7" s="218"/>
      <c r="B7" s="218"/>
      <c r="C7" s="218"/>
      <c r="D7" s="218"/>
      <c r="E7" s="222"/>
      <c r="F7" s="11" t="s">
        <v>83</v>
      </c>
      <c r="G7" s="11" t="s">
        <v>82</v>
      </c>
      <c r="H7" s="12" t="s">
        <v>11</v>
      </c>
      <c r="I7" s="12" t="s">
        <v>10</v>
      </c>
      <c r="J7" s="13" t="s">
        <v>14</v>
      </c>
      <c r="K7" s="14" t="s">
        <v>83</v>
      </c>
      <c r="L7" s="11" t="s">
        <v>82</v>
      </c>
      <c r="M7" s="12" t="s">
        <v>11</v>
      </c>
      <c r="N7" s="12" t="s">
        <v>10</v>
      </c>
      <c r="O7" s="15" t="s">
        <v>14</v>
      </c>
      <c r="P7" s="11" t="s">
        <v>83</v>
      </c>
      <c r="Q7" s="11" t="s">
        <v>82</v>
      </c>
      <c r="R7" s="12" t="s">
        <v>11</v>
      </c>
      <c r="S7" s="12" t="s">
        <v>10</v>
      </c>
      <c r="T7" s="13" t="s">
        <v>14</v>
      </c>
      <c r="U7" s="14" t="s">
        <v>83</v>
      </c>
      <c r="V7" s="11" t="s">
        <v>82</v>
      </c>
      <c r="W7" s="12" t="s">
        <v>11</v>
      </c>
      <c r="X7" s="12" t="s">
        <v>10</v>
      </c>
      <c r="Y7" s="15" t="s">
        <v>14</v>
      </c>
      <c r="Z7" s="223"/>
      <c r="AA7" s="16" t="s">
        <v>21</v>
      </c>
      <c r="AB7" s="220"/>
      <c r="AC7" s="16" t="s">
        <v>21</v>
      </c>
      <c r="AD7" s="221"/>
      <c r="AE7" s="221"/>
    </row>
    <row r="8" spans="1:31" ht="12.75" customHeight="1" x14ac:dyDescent="0.2">
      <c r="A8" s="149" t="s">
        <v>81</v>
      </c>
      <c r="B8" s="150" t="s">
        <v>80</v>
      </c>
      <c r="C8" s="151"/>
      <c r="D8" s="152">
        <f>SUM(D9:D14)</f>
        <v>110</v>
      </c>
      <c r="E8" s="153">
        <f>SUM(E9:E14)</f>
        <v>26</v>
      </c>
      <c r="F8" s="154">
        <f t="shared" ref="F8:Y8" si="0">SUM(F9:F14)</f>
        <v>90</v>
      </c>
      <c r="G8" s="154">
        <f t="shared" si="0"/>
        <v>0</v>
      </c>
      <c r="H8" s="154">
        <f t="shared" si="0"/>
        <v>0</v>
      </c>
      <c r="I8" s="154"/>
      <c r="J8" s="155">
        <f>SUM(J9:J14)</f>
        <v>21</v>
      </c>
      <c r="K8" s="156">
        <f t="shared" si="0"/>
        <v>20</v>
      </c>
      <c r="L8" s="157">
        <f t="shared" si="0"/>
        <v>0</v>
      </c>
      <c r="M8" s="157">
        <f t="shared" si="0"/>
        <v>0</v>
      </c>
      <c r="N8" s="157"/>
      <c r="O8" s="158">
        <f t="shared" si="0"/>
        <v>5</v>
      </c>
      <c r="P8" s="154">
        <f t="shared" si="0"/>
        <v>0</v>
      </c>
      <c r="Q8" s="154">
        <f t="shared" si="0"/>
        <v>0</v>
      </c>
      <c r="R8" s="154">
        <f t="shared" si="0"/>
        <v>0</v>
      </c>
      <c r="S8" s="154"/>
      <c r="T8" s="155">
        <f t="shared" si="0"/>
        <v>0</v>
      </c>
      <c r="U8" s="156">
        <f t="shared" si="0"/>
        <v>0</v>
      </c>
      <c r="V8" s="157">
        <f t="shared" si="0"/>
        <v>0</v>
      </c>
      <c r="W8" s="157">
        <f t="shared" si="0"/>
        <v>0</v>
      </c>
      <c r="X8" s="157"/>
      <c r="Y8" s="159">
        <f t="shared" si="0"/>
        <v>0</v>
      </c>
      <c r="Z8" s="159"/>
      <c r="AA8" s="160"/>
      <c r="AB8" s="160"/>
      <c r="AC8" s="161"/>
      <c r="AD8" s="160"/>
      <c r="AE8" s="162" t="s">
        <v>79</v>
      </c>
    </row>
    <row r="9" spans="1:31" ht="12.75" customHeight="1" x14ac:dyDescent="0.2">
      <c r="A9" s="18" t="s">
        <v>78</v>
      </c>
      <c r="B9" s="19" t="s">
        <v>95</v>
      </c>
      <c r="C9" s="20" t="s">
        <v>8</v>
      </c>
      <c r="D9" s="21">
        <f>F9+G9+H9+K9+L9+M9+P9+Q9+R9+U9+V9+W9</f>
        <v>20</v>
      </c>
      <c r="E9" s="199">
        <f t="shared" ref="E9:E14" si="1">J9+O9+T9+Y9</f>
        <v>5</v>
      </c>
      <c r="F9" s="23"/>
      <c r="G9" s="23"/>
      <c r="H9" s="23"/>
      <c r="I9" s="23"/>
      <c r="J9" s="24"/>
      <c r="K9" s="23">
        <v>20</v>
      </c>
      <c r="L9" s="23">
        <v>0</v>
      </c>
      <c r="M9" s="23">
        <v>0</v>
      </c>
      <c r="N9" s="23" t="s">
        <v>2</v>
      </c>
      <c r="O9" s="24">
        <v>5</v>
      </c>
      <c r="P9" s="23"/>
      <c r="Q9" s="23"/>
      <c r="R9" s="23"/>
      <c r="S9" s="23"/>
      <c r="T9" s="25"/>
      <c r="U9" s="26"/>
      <c r="V9" s="27"/>
      <c r="W9" s="27"/>
      <c r="X9" s="27"/>
      <c r="Y9" s="28"/>
      <c r="Z9" s="29"/>
      <c r="AA9" s="30"/>
      <c r="AB9" s="30"/>
      <c r="AC9" s="31"/>
      <c r="AD9" s="32"/>
      <c r="AE9" s="33"/>
    </row>
    <row r="10" spans="1:31" ht="12.75" customHeight="1" x14ac:dyDescent="0.2">
      <c r="A10" s="34" t="s">
        <v>77</v>
      </c>
      <c r="B10" s="19" t="s">
        <v>96</v>
      </c>
      <c r="C10" s="35" t="s">
        <v>55</v>
      </c>
      <c r="D10" s="21">
        <f t="shared" ref="D10:D14" si="2">F10+G10+H10+K10+L10+M10+P10+Q10+R10+U10+V10+W10</f>
        <v>15</v>
      </c>
      <c r="E10" s="36">
        <f>J10+O10+T10+Y10</f>
        <v>4</v>
      </c>
      <c r="F10" s="37">
        <v>15</v>
      </c>
      <c r="G10" s="37">
        <v>0</v>
      </c>
      <c r="H10" s="37">
        <v>0</v>
      </c>
      <c r="I10" s="37" t="s">
        <v>2</v>
      </c>
      <c r="J10" s="38">
        <v>4</v>
      </c>
      <c r="K10" s="39"/>
      <c r="L10" s="37"/>
      <c r="M10" s="37"/>
      <c r="N10" s="37"/>
      <c r="O10" s="40"/>
      <c r="P10" s="37"/>
      <c r="Q10" s="37"/>
      <c r="R10" s="37"/>
      <c r="S10" s="37"/>
      <c r="T10" s="38"/>
      <c r="U10" s="39"/>
      <c r="V10" s="37"/>
      <c r="W10" s="37"/>
      <c r="X10" s="37"/>
      <c r="Y10" s="40"/>
      <c r="Z10" s="41"/>
      <c r="AA10" s="42"/>
      <c r="AB10" s="30"/>
      <c r="AC10" s="43"/>
      <c r="AD10" s="42"/>
      <c r="AE10" s="30"/>
    </row>
    <row r="11" spans="1:31" ht="12.75" customHeight="1" x14ac:dyDescent="0.2">
      <c r="A11" s="44" t="s">
        <v>76</v>
      </c>
      <c r="B11" s="19" t="s">
        <v>97</v>
      </c>
      <c r="C11" s="20" t="s">
        <v>75</v>
      </c>
      <c r="D11" s="21">
        <f t="shared" si="2"/>
        <v>20</v>
      </c>
      <c r="E11" s="22">
        <f t="shared" si="1"/>
        <v>4</v>
      </c>
      <c r="F11" s="23">
        <v>20</v>
      </c>
      <c r="G11" s="23">
        <v>0</v>
      </c>
      <c r="H11" s="23">
        <v>0</v>
      </c>
      <c r="I11" s="23" t="s">
        <v>30</v>
      </c>
      <c r="J11" s="45">
        <v>4</v>
      </c>
      <c r="K11" s="46"/>
      <c r="L11" s="23"/>
      <c r="M11" s="23"/>
      <c r="N11" s="23"/>
      <c r="O11" s="47"/>
      <c r="P11" s="23"/>
      <c r="Q11" s="23"/>
      <c r="R11" s="23"/>
      <c r="S11" s="23"/>
      <c r="T11" s="25"/>
      <c r="U11" s="26"/>
      <c r="V11" s="27"/>
      <c r="W11" s="27"/>
      <c r="X11" s="27"/>
      <c r="Y11" s="28"/>
      <c r="Z11" s="29"/>
      <c r="AA11" s="30"/>
      <c r="AB11" s="30"/>
      <c r="AC11" s="43"/>
      <c r="AD11" s="42"/>
      <c r="AE11" s="30"/>
    </row>
    <row r="12" spans="1:31" ht="12.75" customHeight="1" x14ac:dyDescent="0.2">
      <c r="A12" s="44" t="s">
        <v>59</v>
      </c>
      <c r="B12" s="19" t="s">
        <v>98</v>
      </c>
      <c r="C12" s="20" t="s">
        <v>60</v>
      </c>
      <c r="D12" s="21">
        <f t="shared" si="2"/>
        <v>20</v>
      </c>
      <c r="E12" s="22">
        <f t="shared" si="1"/>
        <v>4</v>
      </c>
      <c r="F12" s="23">
        <v>20</v>
      </c>
      <c r="G12" s="23">
        <v>0</v>
      </c>
      <c r="H12" s="23">
        <v>0</v>
      </c>
      <c r="I12" s="23" t="s">
        <v>2</v>
      </c>
      <c r="J12" s="45">
        <v>4</v>
      </c>
      <c r="K12" s="46"/>
      <c r="L12" s="23"/>
      <c r="M12" s="23"/>
      <c r="N12" s="23"/>
      <c r="O12" s="47"/>
      <c r="P12" s="23"/>
      <c r="Q12" s="23"/>
      <c r="R12" s="23"/>
      <c r="S12" s="23"/>
      <c r="T12" s="25"/>
      <c r="U12" s="26"/>
      <c r="V12" s="27"/>
      <c r="W12" s="27"/>
      <c r="X12" s="27"/>
      <c r="Y12" s="28"/>
      <c r="Z12" s="29"/>
      <c r="AA12" s="30"/>
      <c r="AB12" s="30"/>
      <c r="AC12" s="43"/>
      <c r="AD12" s="42"/>
      <c r="AE12" s="30"/>
    </row>
    <row r="13" spans="1:31" ht="12.75" customHeight="1" x14ac:dyDescent="0.2">
      <c r="A13" s="44" t="s">
        <v>66</v>
      </c>
      <c r="B13" s="19" t="s">
        <v>99</v>
      </c>
      <c r="C13" s="20" t="s">
        <v>7</v>
      </c>
      <c r="D13" s="21">
        <f t="shared" si="2"/>
        <v>20</v>
      </c>
      <c r="E13" s="22">
        <f t="shared" si="1"/>
        <v>5</v>
      </c>
      <c r="F13" s="39">
        <v>20</v>
      </c>
      <c r="G13" s="37">
        <v>0</v>
      </c>
      <c r="H13" s="37">
        <v>0</v>
      </c>
      <c r="I13" s="37" t="s">
        <v>2</v>
      </c>
      <c r="J13" s="40">
        <v>5</v>
      </c>
      <c r="K13" s="39"/>
      <c r="L13" s="37"/>
      <c r="M13" s="37"/>
      <c r="N13" s="37"/>
      <c r="O13" s="40"/>
      <c r="P13" s="37"/>
      <c r="Q13" s="37"/>
      <c r="R13" s="37"/>
      <c r="S13" s="37"/>
      <c r="T13" s="38"/>
      <c r="U13" s="39"/>
      <c r="V13" s="37"/>
      <c r="W13" s="37"/>
      <c r="X13" s="37"/>
      <c r="Y13" s="40"/>
      <c r="Z13" s="29"/>
      <c r="AA13" s="48"/>
      <c r="AB13" s="30"/>
      <c r="AC13" s="43"/>
      <c r="AD13" s="42"/>
      <c r="AE13" s="30"/>
    </row>
    <row r="14" spans="1:31" ht="12.75" customHeight="1" x14ac:dyDescent="0.2">
      <c r="A14" s="44" t="s">
        <v>74</v>
      </c>
      <c r="B14" s="19" t="s">
        <v>100</v>
      </c>
      <c r="C14" s="49" t="s">
        <v>73</v>
      </c>
      <c r="D14" s="21">
        <f t="shared" si="2"/>
        <v>15</v>
      </c>
      <c r="E14" s="22">
        <f t="shared" si="1"/>
        <v>4</v>
      </c>
      <c r="F14" s="50">
        <v>15</v>
      </c>
      <c r="G14" s="50">
        <v>0</v>
      </c>
      <c r="H14" s="50">
        <v>0</v>
      </c>
      <c r="I14" s="50" t="s">
        <v>30</v>
      </c>
      <c r="J14" s="51">
        <v>4</v>
      </c>
      <c r="K14" s="52"/>
      <c r="L14" s="50"/>
      <c r="M14" s="50"/>
      <c r="N14" s="50"/>
      <c r="O14" s="53"/>
      <c r="P14" s="54"/>
      <c r="Q14" s="54"/>
      <c r="R14" s="54"/>
      <c r="S14" s="54"/>
      <c r="T14" s="55"/>
      <c r="U14" s="56"/>
      <c r="V14" s="54"/>
      <c r="W14" s="54"/>
      <c r="X14" s="54"/>
      <c r="Y14" s="57"/>
      <c r="Z14" s="58"/>
      <c r="AA14" s="59"/>
      <c r="AB14" s="59"/>
      <c r="AC14" s="60"/>
      <c r="AD14" s="61"/>
      <c r="AE14" s="62"/>
    </row>
    <row r="15" spans="1:31" ht="12.75" customHeight="1" x14ac:dyDescent="0.2">
      <c r="A15" s="186" t="s">
        <v>72</v>
      </c>
      <c r="B15" s="187" t="s">
        <v>71</v>
      </c>
      <c r="C15" s="188"/>
      <c r="D15" s="193">
        <f>SUM(D16:D29)</f>
        <v>265</v>
      </c>
      <c r="E15" s="200">
        <f>SUM(E16:E29)</f>
        <v>67</v>
      </c>
      <c r="F15" s="189">
        <f>SUM(F16:F29)</f>
        <v>20</v>
      </c>
      <c r="G15" s="190">
        <f>SUM(G16:G29)</f>
        <v>0</v>
      </c>
      <c r="H15" s="190">
        <f t="shared" ref="H15:Y15" si="3">SUM(H16:H29)</f>
        <v>0</v>
      </c>
      <c r="I15" s="190">
        <f t="shared" si="3"/>
        <v>0</v>
      </c>
      <c r="J15" s="191">
        <f t="shared" si="3"/>
        <v>5</v>
      </c>
      <c r="K15" s="189">
        <f t="shared" si="3"/>
        <v>80</v>
      </c>
      <c r="L15" s="190">
        <f t="shared" si="3"/>
        <v>15</v>
      </c>
      <c r="M15" s="190">
        <f t="shared" si="3"/>
        <v>0</v>
      </c>
      <c r="N15" s="190">
        <f t="shared" si="3"/>
        <v>0</v>
      </c>
      <c r="O15" s="191">
        <f t="shared" si="3"/>
        <v>25</v>
      </c>
      <c r="P15" s="189">
        <f t="shared" si="3"/>
        <v>115</v>
      </c>
      <c r="Q15" s="190">
        <f t="shared" si="3"/>
        <v>0</v>
      </c>
      <c r="R15" s="190">
        <f t="shared" si="3"/>
        <v>0</v>
      </c>
      <c r="S15" s="190">
        <f t="shared" si="3"/>
        <v>0</v>
      </c>
      <c r="T15" s="191">
        <f t="shared" si="3"/>
        <v>28</v>
      </c>
      <c r="U15" s="189">
        <f t="shared" si="3"/>
        <v>35</v>
      </c>
      <c r="V15" s="190">
        <f t="shared" si="3"/>
        <v>0</v>
      </c>
      <c r="W15" s="190">
        <f t="shared" si="3"/>
        <v>0</v>
      </c>
      <c r="X15" s="190">
        <f t="shared" si="3"/>
        <v>0</v>
      </c>
      <c r="Y15" s="191">
        <f t="shared" si="3"/>
        <v>9</v>
      </c>
      <c r="Z15" s="167"/>
      <c r="AA15" s="168"/>
      <c r="AB15" s="169"/>
      <c r="AC15" s="170"/>
      <c r="AD15" s="168"/>
      <c r="AE15" s="169"/>
    </row>
    <row r="16" spans="1:31" ht="12.75" customHeight="1" x14ac:dyDescent="0.2">
      <c r="A16" s="64" t="s">
        <v>70</v>
      </c>
      <c r="B16" s="65" t="s">
        <v>101</v>
      </c>
      <c r="C16" s="66" t="s">
        <v>69</v>
      </c>
      <c r="D16" s="194">
        <f>F16+G16+H16+K16+L16+M16+P16+Q16+R16+U16+V16+W16</f>
        <v>20</v>
      </c>
      <c r="E16" s="199">
        <f t="shared" ref="E16:E29" si="4">J16+O16+T16+Y16</f>
        <v>5</v>
      </c>
      <c r="F16" s="23"/>
      <c r="G16" s="23"/>
      <c r="H16" s="23"/>
      <c r="I16" s="23"/>
      <c r="J16" s="25"/>
      <c r="K16" s="46">
        <v>20</v>
      </c>
      <c r="L16" s="23">
        <v>0</v>
      </c>
      <c r="M16" s="23">
        <v>0</v>
      </c>
      <c r="N16" s="23" t="s">
        <v>2</v>
      </c>
      <c r="O16" s="47">
        <v>5</v>
      </c>
      <c r="P16" s="23"/>
      <c r="Q16" s="23"/>
      <c r="R16" s="23"/>
      <c r="S16" s="23"/>
      <c r="T16" s="25"/>
      <c r="U16" s="46"/>
      <c r="V16" s="23"/>
      <c r="W16" s="23"/>
      <c r="X16" s="23"/>
      <c r="Y16" s="47"/>
      <c r="Z16" s="67"/>
      <c r="AA16" s="32"/>
      <c r="AB16" s="33"/>
      <c r="AC16" s="31"/>
      <c r="AD16" s="32"/>
      <c r="AE16" s="33"/>
    </row>
    <row r="17" spans="1:31" ht="22.5" x14ac:dyDescent="0.2">
      <c r="A17" s="64" t="s">
        <v>68</v>
      </c>
      <c r="B17" s="68" t="s">
        <v>102</v>
      </c>
      <c r="C17" s="69" t="s">
        <v>67</v>
      </c>
      <c r="D17" s="194">
        <f t="shared" ref="D17:D29" si="5">F17+G17+H17+K17+L17+M17+P17+Q17+R17+U17+V17+W17</f>
        <v>20</v>
      </c>
      <c r="E17" s="199">
        <f t="shared" si="4"/>
        <v>5</v>
      </c>
      <c r="F17" s="23"/>
      <c r="G17" s="23"/>
      <c r="H17" s="23"/>
      <c r="I17" s="23"/>
      <c r="J17" s="25"/>
      <c r="K17" s="46">
        <v>20</v>
      </c>
      <c r="L17" s="23">
        <v>0</v>
      </c>
      <c r="M17" s="23">
        <v>0</v>
      </c>
      <c r="N17" s="23" t="s">
        <v>2</v>
      </c>
      <c r="O17" s="47">
        <v>5</v>
      </c>
      <c r="P17" s="23"/>
      <c r="Q17" s="23"/>
      <c r="R17" s="23"/>
      <c r="S17" s="23"/>
      <c r="T17" s="25"/>
      <c r="U17" s="46"/>
      <c r="V17" s="23"/>
      <c r="W17" s="23"/>
      <c r="X17" s="23"/>
      <c r="Y17" s="47"/>
      <c r="Z17" s="41"/>
      <c r="AA17" s="42" t="s">
        <v>7</v>
      </c>
      <c r="AB17" s="30"/>
      <c r="AC17" s="43"/>
      <c r="AD17" s="42" t="s">
        <v>66</v>
      </c>
      <c r="AE17" s="30" t="s">
        <v>7</v>
      </c>
    </row>
    <row r="18" spans="1:31" ht="12.75" customHeight="1" x14ac:dyDescent="0.2">
      <c r="A18" s="64" t="s">
        <v>50</v>
      </c>
      <c r="B18" s="70" t="s">
        <v>103</v>
      </c>
      <c r="C18" s="71" t="s">
        <v>49</v>
      </c>
      <c r="D18" s="194">
        <f t="shared" si="5"/>
        <v>20</v>
      </c>
      <c r="E18" s="199">
        <f t="shared" si="4"/>
        <v>5</v>
      </c>
      <c r="F18" s="23"/>
      <c r="G18" s="23"/>
      <c r="H18" s="23"/>
      <c r="I18" s="23"/>
      <c r="J18" s="25"/>
      <c r="K18" s="46">
        <v>20</v>
      </c>
      <c r="L18" s="23">
        <v>0</v>
      </c>
      <c r="M18" s="23">
        <v>0</v>
      </c>
      <c r="N18" s="23" t="s">
        <v>2</v>
      </c>
      <c r="O18" s="47">
        <v>5</v>
      </c>
      <c r="P18" s="23"/>
      <c r="Q18" s="23"/>
      <c r="R18" s="23"/>
      <c r="S18" s="23"/>
      <c r="T18" s="25"/>
      <c r="U18" s="46"/>
      <c r="V18" s="23"/>
      <c r="W18" s="23"/>
      <c r="X18" s="23"/>
      <c r="Y18" s="47"/>
      <c r="Z18" s="41"/>
      <c r="AA18" s="72" t="s">
        <v>65</v>
      </c>
      <c r="AB18" s="30"/>
      <c r="AC18" s="43"/>
      <c r="AD18" s="42"/>
      <c r="AE18" s="73"/>
    </row>
    <row r="19" spans="1:31" ht="12.75" customHeight="1" x14ac:dyDescent="0.2">
      <c r="A19" s="64" t="s">
        <v>64</v>
      </c>
      <c r="B19" s="74" t="s">
        <v>104</v>
      </c>
      <c r="C19" s="75" t="s">
        <v>63</v>
      </c>
      <c r="D19" s="194">
        <f t="shared" si="5"/>
        <v>15</v>
      </c>
      <c r="E19" s="199">
        <f t="shared" si="4"/>
        <v>5</v>
      </c>
      <c r="F19" s="23"/>
      <c r="G19" s="23"/>
      <c r="H19" s="23"/>
      <c r="I19" s="23"/>
      <c r="J19" s="25"/>
      <c r="K19" s="46">
        <v>0</v>
      </c>
      <c r="L19" s="23">
        <v>15</v>
      </c>
      <c r="M19" s="23">
        <v>0</v>
      </c>
      <c r="N19" s="23" t="s">
        <v>30</v>
      </c>
      <c r="O19" s="47">
        <v>5</v>
      </c>
      <c r="P19" s="23"/>
      <c r="Q19" s="23"/>
      <c r="R19" s="23"/>
      <c r="S19" s="23"/>
      <c r="T19" s="25"/>
      <c r="U19" s="46"/>
      <c r="V19" s="23"/>
      <c r="W19" s="23"/>
      <c r="X19" s="23"/>
      <c r="Y19" s="47"/>
      <c r="Z19" s="41"/>
      <c r="AA19" s="72"/>
      <c r="AB19" s="30"/>
      <c r="AC19" s="43"/>
      <c r="AD19" s="42"/>
      <c r="AE19" s="30"/>
    </row>
    <row r="20" spans="1:31" ht="12.75" customHeight="1" x14ac:dyDescent="0.2">
      <c r="A20" s="64" t="s">
        <v>62</v>
      </c>
      <c r="B20" s="65" t="s">
        <v>105</v>
      </c>
      <c r="C20" s="75" t="s">
        <v>61</v>
      </c>
      <c r="D20" s="194">
        <f t="shared" si="5"/>
        <v>20</v>
      </c>
      <c r="E20" s="199">
        <f t="shared" si="4"/>
        <v>5</v>
      </c>
      <c r="F20" s="23"/>
      <c r="G20" s="23"/>
      <c r="H20" s="23"/>
      <c r="I20" s="23"/>
      <c r="J20" s="25"/>
      <c r="K20" s="46"/>
      <c r="L20" s="23"/>
      <c r="M20" s="23"/>
      <c r="N20" s="23"/>
      <c r="O20" s="47"/>
      <c r="P20" s="23">
        <v>20</v>
      </c>
      <c r="Q20" s="23">
        <v>0</v>
      </c>
      <c r="R20" s="23">
        <v>0</v>
      </c>
      <c r="S20" s="23" t="s">
        <v>2</v>
      </c>
      <c r="T20" s="25">
        <v>5</v>
      </c>
      <c r="U20" s="46"/>
      <c r="V20" s="23"/>
      <c r="W20" s="23"/>
      <c r="X20" s="23"/>
      <c r="Y20" s="47"/>
      <c r="Z20" s="41"/>
      <c r="AA20" s="42" t="s">
        <v>60</v>
      </c>
      <c r="AB20" s="30"/>
      <c r="AC20" s="43"/>
      <c r="AD20" s="42" t="s">
        <v>59</v>
      </c>
      <c r="AE20" s="30" t="s">
        <v>58</v>
      </c>
    </row>
    <row r="21" spans="1:31" ht="12.75" customHeight="1" x14ac:dyDescent="0.2">
      <c r="A21" s="76" t="s">
        <v>57</v>
      </c>
      <c r="B21" s="77" t="s">
        <v>106</v>
      </c>
      <c r="C21" s="78" t="s">
        <v>56</v>
      </c>
      <c r="D21" s="206">
        <f t="shared" si="5"/>
        <v>20</v>
      </c>
      <c r="E21" s="201">
        <f t="shared" si="4"/>
        <v>5</v>
      </c>
      <c r="F21" s="50"/>
      <c r="G21" s="50"/>
      <c r="H21" s="50"/>
      <c r="I21" s="50"/>
      <c r="J21" s="79"/>
      <c r="K21" s="52"/>
      <c r="L21" s="50"/>
      <c r="M21" s="50"/>
      <c r="N21" s="50"/>
      <c r="O21" s="53"/>
      <c r="P21" s="50">
        <v>20</v>
      </c>
      <c r="Q21" s="50">
        <v>0</v>
      </c>
      <c r="R21" s="50">
        <v>0</v>
      </c>
      <c r="S21" s="50" t="s">
        <v>2</v>
      </c>
      <c r="T21" s="79">
        <v>5</v>
      </c>
      <c r="U21" s="52"/>
      <c r="V21" s="50"/>
      <c r="W21" s="50"/>
      <c r="X21" s="50"/>
      <c r="Y21" s="53"/>
      <c r="Z21" s="80"/>
      <c r="AA21" s="16"/>
      <c r="AB21" s="59"/>
      <c r="AC21" s="60"/>
      <c r="AD21" s="81"/>
      <c r="AE21" s="59"/>
    </row>
    <row r="22" spans="1:31" ht="12.75" customHeight="1" x14ac:dyDescent="0.2">
      <c r="A22" s="82" t="s">
        <v>77</v>
      </c>
      <c r="B22" s="207" t="s">
        <v>107</v>
      </c>
      <c r="C22" s="208" t="s">
        <v>43</v>
      </c>
      <c r="D22" s="209">
        <f t="shared" si="5"/>
        <v>20</v>
      </c>
      <c r="E22" s="36">
        <f t="shared" si="4"/>
        <v>5</v>
      </c>
      <c r="F22" s="37">
        <v>20</v>
      </c>
      <c r="G22" s="37">
        <v>0</v>
      </c>
      <c r="H22" s="37">
        <v>0</v>
      </c>
      <c r="I22" s="37" t="s">
        <v>2</v>
      </c>
      <c r="J22" s="210">
        <v>5</v>
      </c>
      <c r="K22" s="39"/>
      <c r="L22" s="37"/>
      <c r="M22" s="37"/>
      <c r="N22" s="37"/>
      <c r="O22" s="40"/>
      <c r="P22" s="37"/>
      <c r="Q22" s="37"/>
      <c r="R22" s="37"/>
      <c r="S22" s="37"/>
      <c r="T22" s="38"/>
      <c r="U22" s="211"/>
      <c r="V22" s="212"/>
      <c r="W22" s="212"/>
      <c r="X22" s="212"/>
      <c r="Y22" s="213"/>
      <c r="Z22" s="29"/>
      <c r="AA22" s="30"/>
      <c r="AB22" s="30"/>
      <c r="AC22" s="43"/>
      <c r="AD22" s="42"/>
      <c r="AE22" s="30"/>
    </row>
    <row r="23" spans="1:31" s="92" customFormat="1" ht="12.75" customHeight="1" x14ac:dyDescent="0.2">
      <c r="A23" s="83" t="s">
        <v>54</v>
      </c>
      <c r="B23" s="65" t="s">
        <v>108</v>
      </c>
      <c r="C23" s="84" t="s">
        <v>93</v>
      </c>
      <c r="D23" s="194">
        <f t="shared" si="5"/>
        <v>20</v>
      </c>
      <c r="E23" s="199">
        <f t="shared" si="4"/>
        <v>5</v>
      </c>
      <c r="F23" s="85"/>
      <c r="G23" s="85"/>
      <c r="H23" s="85"/>
      <c r="I23" s="85"/>
      <c r="J23" s="86"/>
      <c r="K23" s="87">
        <v>20</v>
      </c>
      <c r="L23" s="85">
        <v>0</v>
      </c>
      <c r="M23" s="85">
        <v>0</v>
      </c>
      <c r="N23" s="85" t="s">
        <v>2</v>
      </c>
      <c r="O23" s="88">
        <v>5</v>
      </c>
      <c r="P23" s="85"/>
      <c r="Q23" s="85"/>
      <c r="R23" s="85"/>
      <c r="S23" s="85"/>
      <c r="T23" s="86"/>
      <c r="U23" s="87"/>
      <c r="V23" s="85"/>
      <c r="W23" s="85"/>
      <c r="X23" s="85"/>
      <c r="Y23" s="88"/>
      <c r="Z23" s="89"/>
      <c r="AA23" s="90" t="s">
        <v>43</v>
      </c>
      <c r="AB23" s="17"/>
      <c r="AC23" s="91"/>
      <c r="AD23" s="42" t="s">
        <v>53</v>
      </c>
      <c r="AE23" s="30" t="s">
        <v>43</v>
      </c>
    </row>
    <row r="24" spans="1:31" ht="12.75" customHeight="1" x14ac:dyDescent="0.2">
      <c r="A24" s="64" t="s">
        <v>52</v>
      </c>
      <c r="B24" s="65" t="s">
        <v>109</v>
      </c>
      <c r="C24" s="66" t="s">
        <v>51</v>
      </c>
      <c r="D24" s="194">
        <f t="shared" si="5"/>
        <v>15</v>
      </c>
      <c r="E24" s="199">
        <f t="shared" si="4"/>
        <v>4</v>
      </c>
      <c r="F24" s="23"/>
      <c r="G24" s="23"/>
      <c r="H24" s="23"/>
      <c r="I24" s="23"/>
      <c r="J24" s="25"/>
      <c r="K24" s="46"/>
      <c r="L24" s="23"/>
      <c r="M24" s="23"/>
      <c r="N24" s="23"/>
      <c r="O24" s="47"/>
      <c r="P24" s="46">
        <v>15</v>
      </c>
      <c r="Q24" s="23">
        <v>0</v>
      </c>
      <c r="R24" s="23">
        <v>0</v>
      </c>
      <c r="S24" s="23" t="s">
        <v>2</v>
      </c>
      <c r="T24" s="47">
        <v>4</v>
      </c>
      <c r="U24" s="23"/>
      <c r="V24" s="23"/>
      <c r="W24" s="23"/>
      <c r="X24" s="23"/>
      <c r="Y24" s="47"/>
      <c r="Z24" s="67"/>
      <c r="AA24" s="93" t="s">
        <v>43</v>
      </c>
      <c r="AB24" s="33"/>
      <c r="AC24" s="94"/>
      <c r="AD24" s="95" t="s">
        <v>50</v>
      </c>
      <c r="AE24" s="30" t="s">
        <v>49</v>
      </c>
    </row>
    <row r="25" spans="1:31" ht="12.75" customHeight="1" x14ac:dyDescent="0.2">
      <c r="A25" s="64" t="s">
        <v>48</v>
      </c>
      <c r="B25" s="65" t="s">
        <v>110</v>
      </c>
      <c r="C25" s="66" t="s">
        <v>47</v>
      </c>
      <c r="D25" s="194">
        <f t="shared" si="5"/>
        <v>15</v>
      </c>
      <c r="E25" s="199">
        <f t="shared" si="4"/>
        <v>4</v>
      </c>
      <c r="F25" s="23"/>
      <c r="G25" s="23"/>
      <c r="H25" s="23"/>
      <c r="I25" s="23"/>
      <c r="J25" s="25"/>
      <c r="K25" s="46"/>
      <c r="L25" s="23"/>
      <c r="M25" s="23"/>
      <c r="N25" s="23"/>
      <c r="O25" s="47"/>
      <c r="P25" s="23"/>
      <c r="Q25" s="23"/>
      <c r="R25" s="23"/>
      <c r="S25" s="23"/>
      <c r="T25" s="96"/>
      <c r="U25" s="23">
        <v>15</v>
      </c>
      <c r="V25" s="23">
        <v>0</v>
      </c>
      <c r="W25" s="23">
        <v>0</v>
      </c>
      <c r="X25" s="23" t="s">
        <v>2</v>
      </c>
      <c r="Y25" s="47">
        <v>4</v>
      </c>
      <c r="Z25" s="41"/>
      <c r="AA25" s="72"/>
      <c r="AB25" s="30"/>
      <c r="AC25" s="97"/>
      <c r="AD25" s="72"/>
      <c r="AE25" s="98"/>
    </row>
    <row r="26" spans="1:31" ht="12.75" customHeight="1" x14ac:dyDescent="0.2">
      <c r="A26" s="64" t="s">
        <v>46</v>
      </c>
      <c r="B26" s="65" t="s">
        <v>111</v>
      </c>
      <c r="C26" s="66" t="s">
        <v>45</v>
      </c>
      <c r="D26" s="194">
        <f t="shared" si="5"/>
        <v>20</v>
      </c>
      <c r="E26" s="199">
        <f t="shared" si="4"/>
        <v>5</v>
      </c>
      <c r="F26" s="23"/>
      <c r="G26" s="23"/>
      <c r="H26" s="23"/>
      <c r="I26" s="23"/>
      <c r="J26" s="25"/>
      <c r="K26" s="46"/>
      <c r="L26" s="23"/>
      <c r="M26" s="23"/>
      <c r="N26" s="23"/>
      <c r="O26" s="99"/>
      <c r="P26" s="37">
        <v>20</v>
      </c>
      <c r="Q26" s="37">
        <v>0</v>
      </c>
      <c r="R26" s="37">
        <v>0</v>
      </c>
      <c r="S26" s="37" t="s">
        <v>2</v>
      </c>
      <c r="T26" s="38">
        <v>5</v>
      </c>
      <c r="U26" s="46"/>
      <c r="V26" s="23"/>
      <c r="W26" s="23"/>
      <c r="X26" s="23"/>
      <c r="Y26" s="47"/>
      <c r="Z26" s="41"/>
      <c r="AA26" s="42"/>
      <c r="AB26" s="30"/>
      <c r="AC26" s="43"/>
      <c r="AD26" s="42"/>
      <c r="AE26" s="30"/>
    </row>
    <row r="27" spans="1:31" ht="12.75" customHeight="1" x14ac:dyDescent="0.2">
      <c r="A27" s="64" t="s">
        <v>44</v>
      </c>
      <c r="B27" s="65" t="s">
        <v>112</v>
      </c>
      <c r="C27" s="100" t="s">
        <v>5</v>
      </c>
      <c r="D27" s="194">
        <f t="shared" si="5"/>
        <v>20</v>
      </c>
      <c r="E27" s="199">
        <f t="shared" si="4"/>
        <v>5</v>
      </c>
      <c r="F27" s="23"/>
      <c r="G27" s="23"/>
      <c r="H27" s="23"/>
      <c r="I27" s="23"/>
      <c r="J27" s="25"/>
      <c r="K27" s="46"/>
      <c r="L27" s="23"/>
      <c r="M27" s="23"/>
      <c r="N27" s="23"/>
      <c r="O27" s="99"/>
      <c r="P27" s="46">
        <v>20</v>
      </c>
      <c r="Q27" s="23">
        <v>0</v>
      </c>
      <c r="R27" s="23">
        <v>0</v>
      </c>
      <c r="S27" s="23" t="s">
        <v>2</v>
      </c>
      <c r="T27" s="47">
        <v>5</v>
      </c>
      <c r="U27" s="46"/>
      <c r="V27" s="23"/>
      <c r="W27" s="23"/>
      <c r="X27" s="23"/>
      <c r="Y27" s="47"/>
      <c r="Z27" s="41"/>
      <c r="AA27" s="98" t="s">
        <v>7</v>
      </c>
      <c r="AB27" s="29"/>
      <c r="AC27" s="97" t="s">
        <v>43</v>
      </c>
      <c r="AD27" s="72"/>
      <c r="AE27" s="98"/>
    </row>
    <row r="28" spans="1:31" ht="12.75" customHeight="1" x14ac:dyDescent="0.2">
      <c r="A28" s="76" t="s">
        <v>42</v>
      </c>
      <c r="B28" s="101" t="s">
        <v>113</v>
      </c>
      <c r="C28" s="102" t="s">
        <v>4</v>
      </c>
      <c r="D28" s="194">
        <f t="shared" si="5"/>
        <v>20</v>
      </c>
      <c r="E28" s="199">
        <f t="shared" si="4"/>
        <v>5</v>
      </c>
      <c r="F28" s="103"/>
      <c r="G28" s="103"/>
      <c r="H28" s="37"/>
      <c r="I28" s="37"/>
      <c r="J28" s="38"/>
      <c r="K28" s="39"/>
      <c r="L28" s="37"/>
      <c r="M28" s="37"/>
      <c r="N28" s="37"/>
      <c r="O28" s="40"/>
      <c r="P28" s="37"/>
      <c r="Q28" s="37"/>
      <c r="R28" s="37"/>
      <c r="S28" s="37"/>
      <c r="T28" s="40"/>
      <c r="U28" s="46">
        <v>20</v>
      </c>
      <c r="V28" s="23">
        <v>0</v>
      </c>
      <c r="W28" s="23">
        <v>0</v>
      </c>
      <c r="X28" s="23" t="s">
        <v>2</v>
      </c>
      <c r="Y28" s="47">
        <v>5</v>
      </c>
      <c r="Z28" s="80"/>
      <c r="AA28" s="81" t="s">
        <v>8</v>
      </c>
      <c r="AB28" s="59"/>
      <c r="AC28" s="60"/>
      <c r="AD28" s="81"/>
      <c r="AE28" s="73"/>
    </row>
    <row r="29" spans="1:31" ht="12.75" customHeight="1" x14ac:dyDescent="0.2">
      <c r="A29" s="76" t="s">
        <v>41</v>
      </c>
      <c r="B29" s="77" t="s">
        <v>114</v>
      </c>
      <c r="C29" s="104" t="s">
        <v>40</v>
      </c>
      <c r="D29" s="194">
        <f t="shared" si="5"/>
        <v>20</v>
      </c>
      <c r="E29" s="199">
        <f t="shared" si="4"/>
        <v>4</v>
      </c>
      <c r="F29" s="105"/>
      <c r="G29" s="105"/>
      <c r="H29" s="50"/>
      <c r="I29" s="50"/>
      <c r="J29" s="79"/>
      <c r="K29" s="52"/>
      <c r="L29" s="50"/>
      <c r="M29" s="50"/>
      <c r="N29" s="50"/>
      <c r="O29" s="53"/>
      <c r="P29" s="52">
        <v>20</v>
      </c>
      <c r="Q29" s="50">
        <v>0</v>
      </c>
      <c r="R29" s="50">
        <v>0</v>
      </c>
      <c r="S29" s="50" t="s">
        <v>30</v>
      </c>
      <c r="T29" s="53">
        <v>4</v>
      </c>
      <c r="U29" s="52"/>
      <c r="V29" s="50"/>
      <c r="W29" s="50"/>
      <c r="X29" s="50"/>
      <c r="Y29" s="53"/>
      <c r="Z29" s="80"/>
      <c r="AA29" s="81"/>
      <c r="AB29" s="59"/>
      <c r="AC29" s="60"/>
      <c r="AD29" s="81"/>
      <c r="AE29" s="73"/>
    </row>
    <row r="30" spans="1:31" ht="12.75" customHeight="1" x14ac:dyDescent="0.2">
      <c r="A30" s="163"/>
      <c r="B30" s="164" t="s">
        <v>115</v>
      </c>
      <c r="C30" s="165" t="s">
        <v>39</v>
      </c>
      <c r="D30" s="195">
        <f>D31+D32+D33+D34</f>
        <v>60</v>
      </c>
      <c r="E30" s="200">
        <f>(J30+O30+T30+Y30)</f>
        <v>12</v>
      </c>
      <c r="F30" s="166">
        <f>SUM(F31:F34)</f>
        <v>15</v>
      </c>
      <c r="G30" s="214">
        <f t="shared" ref="G30" si="6">SUM(G31:G34)</f>
        <v>0</v>
      </c>
      <c r="H30" s="214">
        <f t="shared" ref="H30" si="7">SUM(H31:H34)</f>
        <v>0</v>
      </c>
      <c r="I30" s="214"/>
      <c r="J30" s="215">
        <f t="shared" ref="J30" si="8">SUM(J31:J34)</f>
        <v>3</v>
      </c>
      <c r="K30" s="166">
        <f>SUM(K31:K34)</f>
        <v>15</v>
      </c>
      <c r="L30" s="214">
        <f t="shared" ref="L30" si="9">SUM(L31:L34)</f>
        <v>0</v>
      </c>
      <c r="M30" s="214">
        <f t="shared" ref="M30" si="10">SUM(M31:M34)</f>
        <v>0</v>
      </c>
      <c r="N30" s="214"/>
      <c r="O30" s="215">
        <f t="shared" ref="O30" si="11">SUM(O31:O34)</f>
        <v>3</v>
      </c>
      <c r="P30" s="166">
        <f>SUM(P31:P34)</f>
        <v>15</v>
      </c>
      <c r="Q30" s="214">
        <f t="shared" ref="Q30" si="12">SUM(Q31:Q34)</f>
        <v>0</v>
      </c>
      <c r="R30" s="214">
        <f t="shared" ref="R30" si="13">SUM(R31:R34)</f>
        <v>0</v>
      </c>
      <c r="S30" s="214"/>
      <c r="T30" s="215">
        <f t="shared" ref="T30" si="14">SUM(T31:T34)</f>
        <v>3</v>
      </c>
      <c r="U30" s="166">
        <f>SUM(U31:U34)</f>
        <v>15</v>
      </c>
      <c r="V30" s="214">
        <f t="shared" ref="V30:Y30" si="15">SUM(V31:V34)</f>
        <v>0</v>
      </c>
      <c r="W30" s="214">
        <f t="shared" si="15"/>
        <v>0</v>
      </c>
      <c r="X30" s="214"/>
      <c r="Y30" s="215">
        <f t="shared" si="15"/>
        <v>3</v>
      </c>
      <c r="Z30" s="167"/>
      <c r="AA30" s="168"/>
      <c r="AB30" s="169"/>
      <c r="AC30" s="170"/>
      <c r="AD30" s="168"/>
      <c r="AE30" s="169"/>
    </row>
    <row r="31" spans="1:31" ht="12.75" customHeight="1" x14ac:dyDescent="0.2">
      <c r="A31" s="106" t="s">
        <v>38</v>
      </c>
      <c r="B31" s="106"/>
      <c r="C31" s="107" t="s">
        <v>37</v>
      </c>
      <c r="D31" s="194">
        <f t="shared" ref="D31:D34" si="16">F31+G31+H31+K31+L31+M31+P31+Q31+R31+U31+V31+W31</f>
        <v>15</v>
      </c>
      <c r="E31" s="201">
        <v>3</v>
      </c>
      <c r="F31" s="108">
        <v>15</v>
      </c>
      <c r="G31" s="109">
        <v>0</v>
      </c>
      <c r="H31" s="109">
        <v>0</v>
      </c>
      <c r="I31" s="109" t="s">
        <v>30</v>
      </c>
      <c r="J31" s="110">
        <v>3</v>
      </c>
      <c r="K31" s="108"/>
      <c r="L31" s="109"/>
      <c r="M31" s="109"/>
      <c r="N31" s="109"/>
      <c r="O31" s="110"/>
      <c r="P31" s="109"/>
      <c r="Q31" s="109"/>
      <c r="R31" s="109"/>
      <c r="S31" s="109"/>
      <c r="T31" s="111"/>
      <c r="U31" s="108"/>
      <c r="V31" s="109"/>
      <c r="W31" s="109"/>
      <c r="X31" s="109"/>
      <c r="Y31" s="110"/>
      <c r="Z31" s="112"/>
      <c r="AA31" s="61"/>
      <c r="AB31" s="61"/>
      <c r="AC31" s="113"/>
      <c r="AD31" s="81"/>
      <c r="AE31" s="59"/>
    </row>
    <row r="32" spans="1:31" ht="12.75" customHeight="1" x14ac:dyDescent="0.2">
      <c r="A32" s="106" t="s">
        <v>36</v>
      </c>
      <c r="B32" s="106"/>
      <c r="C32" s="107" t="s">
        <v>35</v>
      </c>
      <c r="D32" s="194">
        <f t="shared" si="16"/>
        <v>15</v>
      </c>
      <c r="E32" s="201">
        <v>3</v>
      </c>
      <c r="F32" s="109"/>
      <c r="G32" s="109"/>
      <c r="H32" s="109"/>
      <c r="I32" s="109"/>
      <c r="J32" s="111"/>
      <c r="K32" s="108">
        <v>15</v>
      </c>
      <c r="L32" s="109">
        <v>0</v>
      </c>
      <c r="M32" s="109">
        <v>0</v>
      </c>
      <c r="N32" s="109" t="s">
        <v>30</v>
      </c>
      <c r="O32" s="110">
        <v>3</v>
      </c>
      <c r="P32" s="109"/>
      <c r="Q32" s="109"/>
      <c r="R32" s="109"/>
      <c r="S32" s="109"/>
      <c r="T32" s="111"/>
      <c r="U32" s="108"/>
      <c r="V32" s="109"/>
      <c r="W32" s="109"/>
      <c r="X32" s="109"/>
      <c r="Y32" s="110"/>
      <c r="Z32" s="112"/>
      <c r="AA32" s="61"/>
      <c r="AB32" s="61"/>
      <c r="AC32" s="113"/>
      <c r="AD32" s="81"/>
      <c r="AE32" s="59"/>
    </row>
    <row r="33" spans="1:31" ht="12.75" customHeight="1" x14ac:dyDescent="0.2">
      <c r="A33" s="106" t="s">
        <v>34</v>
      </c>
      <c r="B33" s="106"/>
      <c r="C33" s="107" t="s">
        <v>33</v>
      </c>
      <c r="D33" s="194">
        <f t="shared" si="16"/>
        <v>15</v>
      </c>
      <c r="E33" s="201">
        <v>3</v>
      </c>
      <c r="F33" s="109"/>
      <c r="G33" s="109"/>
      <c r="H33" s="109"/>
      <c r="I33" s="109"/>
      <c r="J33" s="111"/>
      <c r="K33" s="108"/>
      <c r="L33" s="109"/>
      <c r="M33" s="109"/>
      <c r="N33" s="109"/>
      <c r="O33" s="110"/>
      <c r="P33" s="108">
        <v>15</v>
      </c>
      <c r="Q33" s="109">
        <v>0</v>
      </c>
      <c r="R33" s="109">
        <v>0</v>
      </c>
      <c r="S33" s="109" t="s">
        <v>30</v>
      </c>
      <c r="T33" s="110">
        <v>3</v>
      </c>
      <c r="U33" s="108"/>
      <c r="V33" s="109"/>
      <c r="W33" s="109"/>
      <c r="X33" s="109"/>
      <c r="Y33" s="110"/>
      <c r="Z33" s="112"/>
      <c r="AA33" s="61"/>
      <c r="AB33" s="61"/>
      <c r="AC33" s="113"/>
      <c r="AD33" s="81"/>
      <c r="AE33" s="59"/>
    </row>
    <row r="34" spans="1:31" ht="12.75" customHeight="1" x14ac:dyDescent="0.2">
      <c r="A34" s="106" t="s">
        <v>32</v>
      </c>
      <c r="B34" s="106"/>
      <c r="C34" s="107" t="s">
        <v>31</v>
      </c>
      <c r="D34" s="194">
        <f t="shared" si="16"/>
        <v>15</v>
      </c>
      <c r="E34" s="201">
        <v>3</v>
      </c>
      <c r="F34" s="109"/>
      <c r="G34" s="109"/>
      <c r="H34" s="109"/>
      <c r="I34" s="109"/>
      <c r="J34" s="111"/>
      <c r="K34" s="108"/>
      <c r="L34" s="109"/>
      <c r="M34" s="109"/>
      <c r="N34" s="109"/>
      <c r="O34" s="110"/>
      <c r="P34" s="109"/>
      <c r="Q34" s="109"/>
      <c r="R34" s="109"/>
      <c r="S34" s="109"/>
      <c r="T34" s="111"/>
      <c r="U34" s="108">
        <v>15</v>
      </c>
      <c r="V34" s="109">
        <v>0</v>
      </c>
      <c r="W34" s="109">
        <v>0</v>
      </c>
      <c r="X34" s="109" t="s">
        <v>30</v>
      </c>
      <c r="Y34" s="110">
        <v>3</v>
      </c>
      <c r="Z34" s="112"/>
      <c r="AA34" s="61"/>
      <c r="AB34" s="61"/>
      <c r="AC34" s="113"/>
      <c r="AD34" s="81"/>
      <c r="AE34" s="59"/>
    </row>
    <row r="35" spans="1:31" s="114" customFormat="1" ht="37.5" customHeight="1" x14ac:dyDescent="0.2">
      <c r="A35" s="171" t="s">
        <v>29</v>
      </c>
      <c r="B35" s="172" t="s">
        <v>116</v>
      </c>
      <c r="C35" s="173" t="s">
        <v>28</v>
      </c>
      <c r="D35" s="174">
        <f>F35+G35+H35+K35+L35+M35+P35+Q35+R35+U35+V35+W35</f>
        <v>15</v>
      </c>
      <c r="E35" s="175">
        <f>J35+O35+T35+Y35</f>
        <v>15</v>
      </c>
      <c r="F35" s="176"/>
      <c r="G35" s="176"/>
      <c r="H35" s="177"/>
      <c r="I35" s="177"/>
      <c r="J35" s="178"/>
      <c r="K35" s="179"/>
      <c r="L35" s="177"/>
      <c r="M35" s="177"/>
      <c r="N35" s="177"/>
      <c r="O35" s="180"/>
      <c r="P35" s="177"/>
      <c r="Q35" s="177"/>
      <c r="R35" s="177"/>
      <c r="S35" s="177"/>
      <c r="T35" s="178"/>
      <c r="U35" s="179"/>
      <c r="V35" s="177"/>
      <c r="W35" s="177">
        <v>15</v>
      </c>
      <c r="X35" s="177" t="s">
        <v>27</v>
      </c>
      <c r="Y35" s="181">
        <v>15</v>
      </c>
      <c r="Z35" s="182"/>
      <c r="AA35" s="183"/>
      <c r="AB35" s="184"/>
      <c r="AC35" s="165"/>
      <c r="AD35" s="183"/>
      <c r="AE35" s="185"/>
    </row>
    <row r="36" spans="1:31" ht="12.75" customHeight="1" x14ac:dyDescent="0.2">
      <c r="A36" s="115"/>
      <c r="B36" s="4"/>
      <c r="C36" s="116" t="s">
        <v>26</v>
      </c>
      <c r="D36" s="117">
        <f>D8+D15+D30+D35</f>
        <v>450</v>
      </c>
      <c r="E36" s="202">
        <f>E8+E15+E30+E35</f>
        <v>120</v>
      </c>
      <c r="F36" s="192">
        <f>F8+F15+F30+F35</f>
        <v>125</v>
      </c>
      <c r="G36" s="216">
        <f t="shared" ref="G36:Y36" si="17">G8+G15+G30+G35</f>
        <v>0</v>
      </c>
      <c r="H36" s="216">
        <f t="shared" si="17"/>
        <v>0</v>
      </c>
      <c r="I36" s="216"/>
      <c r="J36" s="217">
        <f t="shared" si="17"/>
        <v>29</v>
      </c>
      <c r="K36" s="192">
        <f t="shared" si="17"/>
        <v>115</v>
      </c>
      <c r="L36" s="216">
        <f t="shared" si="17"/>
        <v>15</v>
      </c>
      <c r="M36" s="216">
        <f t="shared" si="17"/>
        <v>0</v>
      </c>
      <c r="N36" s="216"/>
      <c r="O36" s="217">
        <f t="shared" si="17"/>
        <v>33</v>
      </c>
      <c r="P36" s="192">
        <f t="shared" si="17"/>
        <v>130</v>
      </c>
      <c r="Q36" s="216">
        <f t="shared" si="17"/>
        <v>0</v>
      </c>
      <c r="R36" s="216">
        <f t="shared" si="17"/>
        <v>0</v>
      </c>
      <c r="S36" s="216"/>
      <c r="T36" s="217">
        <f t="shared" si="17"/>
        <v>31</v>
      </c>
      <c r="U36" s="192">
        <f t="shared" si="17"/>
        <v>50</v>
      </c>
      <c r="V36" s="216">
        <f t="shared" si="17"/>
        <v>0</v>
      </c>
      <c r="W36" s="216">
        <f t="shared" si="17"/>
        <v>15</v>
      </c>
      <c r="X36" s="216"/>
      <c r="Y36" s="217">
        <f t="shared" si="17"/>
        <v>27</v>
      </c>
      <c r="Z36" s="67"/>
      <c r="AA36" s="32"/>
      <c r="AB36" s="33"/>
      <c r="AC36" s="31"/>
      <c r="AD36" s="32"/>
      <c r="AE36" s="33"/>
    </row>
    <row r="37" spans="1:31" ht="12.75" customHeight="1" x14ac:dyDescent="0.2">
      <c r="A37" s="118"/>
      <c r="B37" s="119"/>
      <c r="C37" s="118" t="s">
        <v>25</v>
      </c>
      <c r="D37" s="196">
        <v>0</v>
      </c>
      <c r="E37" s="203"/>
      <c r="F37" s="27"/>
      <c r="G37" s="27"/>
      <c r="H37" s="27"/>
      <c r="I37" s="120">
        <v>0</v>
      </c>
      <c r="J37" s="28"/>
      <c r="K37" s="27"/>
      <c r="L37" s="27"/>
      <c r="M37" s="27"/>
      <c r="N37" s="120">
        <v>0</v>
      </c>
      <c r="O37" s="21"/>
      <c r="P37" s="26"/>
      <c r="Q37" s="27"/>
      <c r="R37" s="27"/>
      <c r="S37" s="120">
        <v>0</v>
      </c>
      <c r="T37" s="21"/>
      <c r="U37" s="26"/>
      <c r="V37" s="27"/>
      <c r="W37" s="27"/>
      <c r="X37" s="120">
        <v>0</v>
      </c>
      <c r="Y37" s="28"/>
      <c r="Z37" s="67"/>
      <c r="AA37" s="32"/>
      <c r="AB37" s="33"/>
      <c r="AC37" s="31"/>
      <c r="AD37" s="43"/>
      <c r="AE37" s="30"/>
    </row>
    <row r="38" spans="1:31" ht="12.75" customHeight="1" x14ac:dyDescent="0.2">
      <c r="A38" s="118"/>
      <c r="B38" s="119"/>
      <c r="C38" s="118" t="s">
        <v>24</v>
      </c>
      <c r="D38" s="196">
        <f>I38+N38+S38+X38</f>
        <v>16</v>
      </c>
      <c r="E38" s="203"/>
      <c r="F38" s="27"/>
      <c r="G38" s="27"/>
      <c r="H38" s="27"/>
      <c r="I38" s="120">
        <f>COUNTIF(I9:I35,"v")</f>
        <v>4</v>
      </c>
      <c r="J38" s="28"/>
      <c r="K38" s="27"/>
      <c r="L38" s="27"/>
      <c r="M38" s="27"/>
      <c r="N38" s="120">
        <f>COUNTIF(N9:N35,"v")</f>
        <v>5</v>
      </c>
      <c r="O38" s="21"/>
      <c r="P38" s="26"/>
      <c r="Q38" s="27"/>
      <c r="R38" s="27"/>
      <c r="S38" s="120">
        <f>COUNTIF(S9:S35,"v")</f>
        <v>5</v>
      </c>
      <c r="T38" s="21"/>
      <c r="U38" s="26"/>
      <c r="V38" s="27"/>
      <c r="W38" s="27"/>
      <c r="X38" s="120">
        <f>COUNTIF(X9:X35,"v")</f>
        <v>2</v>
      </c>
      <c r="Y38" s="28"/>
      <c r="Z38" s="41"/>
      <c r="AA38" s="42"/>
      <c r="AB38" s="30"/>
      <c r="AC38" s="43"/>
      <c r="AD38" s="121"/>
      <c r="AE38" s="30"/>
    </row>
    <row r="39" spans="1:31" ht="12.75" customHeight="1" x14ac:dyDescent="0.2">
      <c r="A39" s="115"/>
      <c r="B39" s="4"/>
      <c r="C39" s="115" t="s">
        <v>23</v>
      </c>
      <c r="D39" s="197">
        <f>I39+N39+S39+X39</f>
        <v>7</v>
      </c>
      <c r="E39" s="204"/>
      <c r="F39" s="122"/>
      <c r="G39" s="123"/>
      <c r="H39" s="123"/>
      <c r="I39" s="124">
        <f>COUNTIF(I9:I35,"é")</f>
        <v>3</v>
      </c>
      <c r="J39" s="125"/>
      <c r="K39" s="123"/>
      <c r="L39" s="123"/>
      <c r="M39" s="123"/>
      <c r="N39" s="124">
        <f>COUNTIF(N9:N35,"é")</f>
        <v>2</v>
      </c>
      <c r="O39" s="126"/>
      <c r="P39" s="122"/>
      <c r="Q39" s="123"/>
      <c r="R39" s="123"/>
      <c r="S39" s="124">
        <f>COUNTIF(S9:S30,"é")</f>
        <v>1</v>
      </c>
      <c r="T39" s="126"/>
      <c r="U39" s="122"/>
      <c r="V39" s="123"/>
      <c r="W39" s="123"/>
      <c r="X39" s="124">
        <f>COUNTIF(X9:X35,"é")</f>
        <v>1</v>
      </c>
      <c r="Y39" s="125"/>
      <c r="Z39" s="80"/>
      <c r="AA39" s="81"/>
      <c r="AB39" s="59"/>
      <c r="AC39" s="60"/>
      <c r="AD39" s="113"/>
      <c r="AE39" s="62"/>
    </row>
    <row r="40" spans="1:31" ht="12.75" customHeight="1" x14ac:dyDescent="0.2">
      <c r="A40" s="127"/>
      <c r="B40" s="127"/>
      <c r="C40" s="116" t="s">
        <v>22</v>
      </c>
      <c r="D40" s="198">
        <f>SUM(D37:D39)</f>
        <v>23</v>
      </c>
      <c r="E40" s="205"/>
      <c r="F40" s="129"/>
      <c r="G40" s="129"/>
      <c r="H40" s="129"/>
      <c r="I40" s="130">
        <f>SUM(I37:I39)</f>
        <v>7</v>
      </c>
      <c r="J40" s="128"/>
      <c r="K40" s="129"/>
      <c r="L40" s="129"/>
      <c r="M40" s="129"/>
      <c r="N40" s="130">
        <f>SUM(N37:N39)</f>
        <v>7</v>
      </c>
      <c r="O40" s="131"/>
      <c r="P40" s="132"/>
      <c r="Q40" s="129"/>
      <c r="R40" s="129"/>
      <c r="S40" s="130">
        <f>SUM(S37:S39)</f>
        <v>6</v>
      </c>
      <c r="T40" s="131"/>
      <c r="U40" s="132"/>
      <c r="V40" s="129"/>
      <c r="W40" s="129"/>
      <c r="X40" s="130">
        <f>SUM(X37:X39)</f>
        <v>3</v>
      </c>
      <c r="Y40" s="128"/>
      <c r="Z40" s="41"/>
      <c r="AA40" s="42"/>
      <c r="AB40" s="30"/>
      <c r="AC40" s="43"/>
      <c r="AD40" s="43"/>
      <c r="AE40" s="30"/>
    </row>
    <row r="41" spans="1:31" ht="12.75" customHeight="1" x14ac:dyDescent="0.2">
      <c r="A41" s="114"/>
      <c r="B41" s="114"/>
      <c r="C41" s="114"/>
    </row>
    <row r="42" spans="1:31" ht="12.75" customHeight="1" x14ac:dyDescent="0.2">
      <c r="B42" s="134" t="s">
        <v>21</v>
      </c>
      <c r="C42" s="134" t="s">
        <v>20</v>
      </c>
      <c r="D42" s="135" t="s">
        <v>19</v>
      </c>
      <c r="E42" s="136"/>
      <c r="F42" s="137"/>
      <c r="G42" s="137"/>
      <c r="H42" s="137"/>
      <c r="I42" s="137"/>
    </row>
    <row r="43" spans="1:31" ht="12.75" customHeight="1" x14ac:dyDescent="0.2">
      <c r="B43" s="139" t="s">
        <v>117</v>
      </c>
      <c r="C43" s="138" t="s">
        <v>18</v>
      </c>
      <c r="D43" s="140">
        <v>3</v>
      </c>
      <c r="E43" s="137"/>
      <c r="F43" s="137"/>
      <c r="G43" s="137"/>
      <c r="H43" s="137"/>
      <c r="I43" s="137"/>
    </row>
    <row r="44" spans="1:31" ht="12.75" customHeight="1" x14ac:dyDescent="0.2">
      <c r="B44" s="141" t="s">
        <v>118</v>
      </c>
      <c r="C44" s="142" t="s">
        <v>17</v>
      </c>
      <c r="D44" s="140">
        <v>3</v>
      </c>
      <c r="E44" s="137"/>
      <c r="F44" s="137"/>
      <c r="G44" s="137"/>
      <c r="H44" s="137"/>
      <c r="I44" s="137"/>
    </row>
    <row r="45" spans="1:31" ht="12.75" customHeight="1" x14ac:dyDescent="0.2">
      <c r="B45" s="143" t="s">
        <v>119</v>
      </c>
      <c r="C45" s="138" t="s">
        <v>16</v>
      </c>
      <c r="D45" s="140">
        <v>3</v>
      </c>
      <c r="E45" s="137"/>
      <c r="F45" s="137"/>
      <c r="G45" s="137"/>
      <c r="H45" s="137"/>
      <c r="I45" s="137"/>
    </row>
    <row r="46" spans="1:31" ht="12.75" customHeight="1" x14ac:dyDescent="0.2">
      <c r="B46" s="143" t="s">
        <v>120</v>
      </c>
      <c r="C46" s="143" t="s">
        <v>94</v>
      </c>
      <c r="D46" s="144">
        <v>3</v>
      </c>
      <c r="E46" s="137"/>
      <c r="F46" s="137"/>
      <c r="G46" s="137"/>
      <c r="H46" s="137"/>
      <c r="I46" s="137"/>
    </row>
    <row r="49" spans="2:31" x14ac:dyDescent="0.2">
      <c r="B49" s="63" t="s">
        <v>15</v>
      </c>
      <c r="C49" s="63" t="s">
        <v>9</v>
      </c>
      <c r="D49" s="145" t="s">
        <v>14</v>
      </c>
      <c r="E49" s="145" t="s">
        <v>13</v>
      </c>
      <c r="F49" s="145" t="s">
        <v>12</v>
      </c>
      <c r="G49" s="145" t="s">
        <v>11</v>
      </c>
      <c r="H49" s="145" t="s">
        <v>10</v>
      </c>
    </row>
    <row r="50" spans="2:31" x14ac:dyDescent="0.2">
      <c r="B50" s="63"/>
      <c r="D50" s="30">
        <f>SUM(D51:D57)</f>
        <v>25</v>
      </c>
      <c r="E50" s="218"/>
      <c r="F50" s="218"/>
      <c r="G50" s="218"/>
      <c r="H50" s="145"/>
    </row>
    <row r="51" spans="2:31" x14ac:dyDescent="0.2">
      <c r="B51" s="146"/>
      <c r="C51" s="63" t="s">
        <v>6</v>
      </c>
      <c r="D51" s="145"/>
      <c r="E51" s="145"/>
      <c r="F51" s="145"/>
      <c r="G51" s="145"/>
      <c r="H51" s="145"/>
    </row>
    <row r="52" spans="2:31" x14ac:dyDescent="0.2">
      <c r="B52" s="146" t="s">
        <v>95</v>
      </c>
      <c r="C52" s="146" t="s">
        <v>8</v>
      </c>
      <c r="D52" s="145">
        <v>5</v>
      </c>
      <c r="E52" s="145">
        <v>20</v>
      </c>
      <c r="F52" s="145">
        <v>0</v>
      </c>
      <c r="G52" s="145">
        <v>0</v>
      </c>
      <c r="H52" s="145" t="s">
        <v>2</v>
      </c>
    </row>
    <row r="53" spans="2:31" x14ac:dyDescent="0.2">
      <c r="B53" s="146" t="s">
        <v>99</v>
      </c>
      <c r="C53" s="146" t="s">
        <v>7</v>
      </c>
      <c r="D53" s="145">
        <v>5</v>
      </c>
      <c r="E53" s="145">
        <v>20</v>
      </c>
      <c r="F53" s="145">
        <v>0</v>
      </c>
      <c r="G53" s="145">
        <v>0</v>
      </c>
      <c r="H53" s="145" t="s">
        <v>2</v>
      </c>
    </row>
    <row r="54" spans="2:31" x14ac:dyDescent="0.2">
      <c r="B54" s="146"/>
      <c r="C54" s="63" t="s">
        <v>121</v>
      </c>
      <c r="D54" s="145"/>
      <c r="E54" s="145"/>
      <c r="F54" s="145"/>
      <c r="G54" s="145"/>
      <c r="H54" s="145"/>
      <c r="S54" s="133"/>
      <c r="T54" s="133"/>
      <c r="U54" s="133"/>
      <c r="V54" s="114"/>
      <c r="W54" s="114"/>
      <c r="X54" s="114"/>
      <c r="Z54" s="1"/>
      <c r="AA54" s="1"/>
      <c r="AB54" s="1"/>
      <c r="AC54" s="1"/>
      <c r="AD54" s="1"/>
      <c r="AE54" s="1"/>
    </row>
    <row r="55" spans="2:31" x14ac:dyDescent="0.2">
      <c r="B55" s="146" t="s">
        <v>112</v>
      </c>
      <c r="C55" s="146" t="s">
        <v>5</v>
      </c>
      <c r="D55" s="145">
        <v>5</v>
      </c>
      <c r="E55" s="145">
        <v>20</v>
      </c>
      <c r="F55" s="145">
        <v>0</v>
      </c>
      <c r="G55" s="145">
        <v>0</v>
      </c>
      <c r="H55" s="145" t="s">
        <v>2</v>
      </c>
      <c r="S55" s="133"/>
      <c r="T55" s="133"/>
      <c r="U55" s="133"/>
      <c r="V55" s="114"/>
      <c r="W55" s="114"/>
      <c r="X55" s="114"/>
      <c r="Z55" s="1"/>
      <c r="AA55" s="1"/>
      <c r="AB55" s="1"/>
      <c r="AC55" s="1"/>
      <c r="AD55" s="1"/>
      <c r="AE55" s="1"/>
    </row>
    <row r="56" spans="2:31" x14ac:dyDescent="0.2">
      <c r="B56" s="146" t="s">
        <v>113</v>
      </c>
      <c r="C56" s="146" t="s">
        <v>4</v>
      </c>
      <c r="D56" s="145">
        <v>5</v>
      </c>
      <c r="E56" s="145">
        <v>20</v>
      </c>
      <c r="F56" s="145">
        <v>0</v>
      </c>
      <c r="G56" s="145">
        <v>0</v>
      </c>
      <c r="H56" s="145" t="s">
        <v>2</v>
      </c>
    </row>
    <row r="57" spans="2:31" x14ac:dyDescent="0.2">
      <c r="B57" s="146" t="s">
        <v>105</v>
      </c>
      <c r="C57" s="146" t="s">
        <v>3</v>
      </c>
      <c r="D57" s="145">
        <v>5</v>
      </c>
      <c r="E57" s="145">
        <v>20</v>
      </c>
      <c r="F57" s="145">
        <v>0</v>
      </c>
      <c r="G57" s="145">
        <v>0</v>
      </c>
      <c r="H57" s="145" t="s">
        <v>2</v>
      </c>
    </row>
    <row r="58" spans="2:31" x14ac:dyDescent="0.2">
      <c r="B58" s="147"/>
      <c r="C58" s="147"/>
      <c r="D58" s="148"/>
      <c r="E58" s="148"/>
      <c r="F58" s="148"/>
      <c r="G58" s="148"/>
      <c r="H58" s="148"/>
    </row>
    <row r="60" spans="2:31" x14ac:dyDescent="0.2">
      <c r="B60" s="1" t="s">
        <v>1</v>
      </c>
    </row>
    <row r="61" spans="2:31" x14ac:dyDescent="0.2">
      <c r="B61" s="1" t="s">
        <v>0</v>
      </c>
    </row>
  </sheetData>
  <sheetProtection selectLockedCells="1" selectUnlockedCells="1"/>
  <mergeCells count="17">
    <mergeCell ref="D6:D7"/>
    <mergeCell ref="E6:E7"/>
    <mergeCell ref="A1:AE1"/>
    <mergeCell ref="A2:AE2"/>
    <mergeCell ref="A3:AE3"/>
    <mergeCell ref="A4:AE4"/>
    <mergeCell ref="A5:A7"/>
    <mergeCell ref="B5:B7"/>
    <mergeCell ref="C5:C7"/>
    <mergeCell ref="D5:E5"/>
    <mergeCell ref="E50:G50"/>
    <mergeCell ref="AA5:AA6"/>
    <mergeCell ref="AB5:AB7"/>
    <mergeCell ref="AC5:AC6"/>
    <mergeCell ref="AD5:AE7"/>
    <mergeCell ref="F5:Y5"/>
    <mergeCell ref="Z5:Z7"/>
  </mergeCells>
  <pageMargins left="0.70866141732283472" right="0.70866141732283472" top="0.89916666666666667" bottom="0.74803149606299213" header="0.51181102362204722" footer="0.51181102362204722"/>
  <pageSetup paperSize="9" scale="83" firstPageNumber="0" orientation="landscape" horizontalDpi="300" verticalDpi="300" r:id="rId1"/>
  <headerFooter alignWithMargins="0">
    <oddHeader>&amp;LÓbudai Egyetem
Keleti Károly Gazdasági Kar&amp;RÉrvényes: 2017/2018. tanévtől</oddHeader>
  </headerFooter>
  <rowBreaks count="1" manualBreakCount="1">
    <brk id="4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levelező</vt:lpstr>
      <vt:lpstr>levelező!Nyomtatási_terület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Szandra</dc:creator>
  <cp:lastModifiedBy>Vécsey Alexandra</cp:lastModifiedBy>
  <cp:lastPrinted>2017-03-20T14:56:12Z</cp:lastPrinted>
  <dcterms:created xsi:type="dcterms:W3CDTF">2017-01-30T09:21:03Z</dcterms:created>
  <dcterms:modified xsi:type="dcterms:W3CDTF">2018-10-31T16:56:48Z</dcterms:modified>
</cp:coreProperties>
</file>