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ler\Desktop\"/>
    </mc:Choice>
  </mc:AlternateContent>
  <xr:revisionPtr revIDLastSave="0" documentId="8_{61AB6A3F-8EFB-4EA3-B105-75ABAE7323A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nappali" sheetId="1" r:id="rId1"/>
  </sheets>
  <definedNames>
    <definedName name="_xlnm._FilterDatabase" localSheetId="0" hidden="1">nappali!$A$1:$AA$41</definedName>
    <definedName name="_xlnm.Print_Area" localSheetId="0">nappali!$A$1:$AA$54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  <c r="F32" i="1"/>
  <c r="F34" i="1"/>
  <c r="F21" i="1"/>
  <c r="E22" i="1"/>
  <c r="E23" i="1"/>
  <c r="E24" i="1"/>
  <c r="E25" i="1"/>
  <c r="E26" i="1"/>
  <c r="E27" i="1"/>
  <c r="E28" i="1"/>
  <c r="E29" i="1"/>
  <c r="E30" i="1"/>
  <c r="E31" i="1"/>
  <c r="E32" i="1"/>
  <c r="E34" i="1"/>
  <c r="E21" i="1"/>
  <c r="F15" i="1"/>
  <c r="F16" i="1"/>
  <c r="F17" i="1"/>
  <c r="F14" i="1"/>
  <c r="E15" i="1"/>
  <c r="E16" i="1"/>
  <c r="E17" i="1"/>
  <c r="E14" i="1"/>
  <c r="F10" i="1"/>
  <c r="F11" i="1"/>
  <c r="F12" i="1"/>
  <c r="F9" i="1"/>
  <c r="E10" i="1"/>
  <c r="E11" i="1"/>
  <c r="E12" i="1"/>
  <c r="E9" i="1"/>
  <c r="F13" i="1" l="1"/>
  <c r="D46" i="1" l="1"/>
  <c r="Z35" i="1" l="1"/>
  <c r="Z19" i="1" s="1"/>
  <c r="Y35" i="1"/>
  <c r="Y40" i="1" s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6" i="1"/>
  <c r="G13" i="1"/>
  <c r="H13" i="1"/>
  <c r="I13" i="1"/>
  <c r="K13" i="1"/>
  <c r="L13" i="1"/>
  <c r="M13" i="1"/>
  <c r="N13" i="1"/>
  <c r="P13" i="1"/>
  <c r="Q13" i="1"/>
  <c r="R13" i="1"/>
  <c r="S13" i="1"/>
  <c r="U13" i="1"/>
  <c r="V13" i="1"/>
  <c r="W13" i="1"/>
  <c r="X13" i="1"/>
  <c r="Z13" i="1"/>
  <c r="H19" i="1"/>
  <c r="I19" i="1"/>
  <c r="J19" i="1"/>
  <c r="J40" i="1" s="1"/>
  <c r="K19" i="1"/>
  <c r="L19" i="1"/>
  <c r="M19" i="1"/>
  <c r="N19" i="1"/>
  <c r="O19" i="1"/>
  <c r="O40" i="1" s="1"/>
  <c r="P19" i="1"/>
  <c r="Q19" i="1"/>
  <c r="R19" i="1"/>
  <c r="S19" i="1"/>
  <c r="T19" i="1"/>
  <c r="U19" i="1"/>
  <c r="G19" i="1"/>
  <c r="V19" i="1"/>
  <c r="W19" i="1"/>
  <c r="X19" i="1"/>
  <c r="G8" i="1"/>
  <c r="H8" i="1"/>
  <c r="I8" i="1"/>
  <c r="L8" i="1"/>
  <c r="M8" i="1"/>
  <c r="N8" i="1"/>
  <c r="Q8" i="1"/>
  <c r="R8" i="1"/>
  <c r="S8" i="1"/>
  <c r="V8" i="1"/>
  <c r="W8" i="1"/>
  <c r="X8" i="1"/>
  <c r="U8" i="1"/>
  <c r="K8" i="1"/>
  <c r="P8" i="1"/>
  <c r="Z8" i="1"/>
  <c r="Y39" i="1"/>
  <c r="J39" i="1" l="1"/>
  <c r="J41" i="1" s="1"/>
  <c r="T39" i="1"/>
  <c r="O39" i="1"/>
  <c r="T40" i="1"/>
  <c r="E13" i="1"/>
  <c r="W37" i="1"/>
  <c r="K37" i="1"/>
  <c r="L37" i="1"/>
  <c r="P37" i="1"/>
  <c r="I37" i="1"/>
  <c r="E35" i="1"/>
  <c r="Y41" i="1"/>
  <c r="S37" i="1"/>
  <c r="E19" i="1"/>
  <c r="H37" i="1"/>
  <c r="U37" i="1"/>
  <c r="V37" i="1"/>
  <c r="N37" i="1"/>
  <c r="E8" i="1"/>
  <c r="G37" i="1"/>
  <c r="F8" i="1"/>
  <c r="X37" i="1"/>
  <c r="F35" i="1"/>
  <c r="M37" i="1"/>
  <c r="R37" i="1"/>
  <c r="Q37" i="1"/>
  <c r="F19" i="1"/>
  <c r="Z37" i="1"/>
  <c r="Q41" i="1" l="1"/>
  <c r="L41" i="1"/>
  <c r="G41" i="1"/>
  <c r="E39" i="1"/>
  <c r="T41" i="1"/>
  <c r="O41" i="1"/>
  <c r="E40" i="1"/>
  <c r="E37" i="1"/>
  <c r="F37" i="1"/>
  <c r="E41" i="1" l="1"/>
</calcChain>
</file>

<file path=xl/sharedStrings.xml><?xml version="1.0" encoding="utf-8"?>
<sst xmlns="http://schemas.openxmlformats.org/spreadsheetml/2006/main" count="170" uniqueCount="91">
  <si>
    <t>MINTATANTERV</t>
  </si>
  <si>
    <t>Nappali tagozat</t>
  </si>
  <si>
    <t>Kód</t>
  </si>
  <si>
    <t>Tantárgyak</t>
  </si>
  <si>
    <t xml:space="preserve">heti össz. </t>
  </si>
  <si>
    <t>Félévek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</si>
  <si>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</si>
  <si>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</si>
  <si>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</si>
  <si>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</si>
  <si>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</si>
  <si>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</si>
  <si>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</si>
  <si>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</si>
  <si>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</si>
  <si>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</si>
  <si>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</si>
  <si>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</si>
  <si>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>v</t>
  </si>
  <si>
    <t>B</t>
  </si>
  <si>
    <t>Számvitel alapjai</t>
  </si>
  <si>
    <t>C</t>
  </si>
  <si>
    <t>Összesen</t>
  </si>
  <si>
    <t>Szakmai gyakorlat</t>
  </si>
  <si>
    <t>szigorlat (s)</t>
  </si>
  <si>
    <t>vizsga (v)</t>
  </si>
  <si>
    <t>Féléviközi teljesítmény (f)</t>
  </si>
  <si>
    <t>Összes követelmény</t>
  </si>
  <si>
    <t>16.</t>
  </si>
  <si>
    <t>17.</t>
  </si>
  <si>
    <t>18.</t>
  </si>
  <si>
    <t>19.</t>
  </si>
  <si>
    <t>20.</t>
  </si>
  <si>
    <t>21.</t>
  </si>
  <si>
    <t xml:space="preserve">  heti óraszámokkal (ea, tgy., l.)) ; követelményekkel (k.); kreditekkel (kr.)</t>
  </si>
  <si>
    <t>Előtanulmányi követelmények</t>
  </si>
  <si>
    <t>é</t>
  </si>
  <si>
    <t xml:space="preserve">Közös kompetencia modul </t>
  </si>
  <si>
    <t>Képzési terület és képzési ág szerinti modul</t>
  </si>
  <si>
    <t>C Szakképzési modul</t>
  </si>
  <si>
    <t>C/1 Szakirány szerinti modul</t>
  </si>
  <si>
    <t>5.</t>
  </si>
  <si>
    <t>6.</t>
  </si>
  <si>
    <t>8.</t>
  </si>
  <si>
    <t>12.</t>
  </si>
  <si>
    <t>13.</t>
  </si>
  <si>
    <t>14.</t>
  </si>
  <si>
    <t>22.</t>
  </si>
  <si>
    <t>23.</t>
  </si>
  <si>
    <t xml:space="preserve">Vállalkozásgazdaságtan </t>
  </si>
  <si>
    <t>Mikroökonómia</t>
  </si>
  <si>
    <t>Munkaerő-piaci ismeretek</t>
  </si>
  <si>
    <t>Kommunikációs ismeretek</t>
  </si>
  <si>
    <t>Idegen nyelvi alapszintű ismeretek</t>
  </si>
  <si>
    <t>Szakmai és pénzügyi információ feldolgozási ismeretek</t>
  </si>
  <si>
    <t>Információgazdálkodás és gazdaságinformatika</t>
  </si>
  <si>
    <t>Vezetés szervezés</t>
  </si>
  <si>
    <t>11.</t>
  </si>
  <si>
    <t>15.</t>
  </si>
  <si>
    <t>7.</t>
  </si>
  <si>
    <t>C/2 Gyakorlati félév</t>
  </si>
  <si>
    <t>Záróvizsga:</t>
  </si>
  <si>
    <t>e</t>
  </si>
  <si>
    <t>gy</t>
  </si>
  <si>
    <t>Komplex szakmai ismeretek (1)</t>
  </si>
  <si>
    <t>G_GSG2GFNE</t>
  </si>
  <si>
    <t>Gazdaságinformatikus felsőoktatási szakképzés</t>
  </si>
  <si>
    <t>Informatikai projektek menedzselése</t>
  </si>
  <si>
    <t>Adatbázis tervezés</t>
  </si>
  <si>
    <t>Üzleti intelligencia alkalmazások</t>
  </si>
  <si>
    <t>Információbiztonság</t>
  </si>
  <si>
    <t>GTI</t>
  </si>
  <si>
    <t>SZVI</t>
  </si>
  <si>
    <t>VMI</t>
  </si>
  <si>
    <t>Informatikai modul (2)</t>
  </si>
  <si>
    <t>Bevezetés az informatikába</t>
  </si>
  <si>
    <t>NIK</t>
  </si>
  <si>
    <t>Szoftvertervezés és -fejlesztés I.</t>
  </si>
  <si>
    <t>E-kereskedelem</t>
  </si>
  <si>
    <t>Korszerű operációs rendszerek</t>
  </si>
  <si>
    <t>Bevezetés a szoftvertervezésbe</t>
  </si>
  <si>
    <t>TMPK</t>
  </si>
  <si>
    <t>a</t>
  </si>
  <si>
    <t>Rendszerszervezés</t>
  </si>
  <si>
    <t>PHP programozás</t>
  </si>
  <si>
    <t>Vállalkozások pénzügyei</t>
  </si>
  <si>
    <t>Minőségirányitás</t>
  </si>
  <si>
    <t>10.</t>
  </si>
  <si>
    <t>Controlling</t>
  </si>
  <si>
    <t>24.</t>
  </si>
  <si>
    <t>blended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</si>
</sst>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2">
    <xf numFmtId="0" fontId="0" fillId="0" borderId="0"/>
    <xf numFmtId="0" fontId="22" fillId="0" borderId="0"/>
    <xf numFmtId="0" fontId="23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3" fillId="0" borderId="68" applyNumberFormat="0" applyFill="0" applyAlignment="0" applyProtection="0"/>
    <xf numFmtId="0" fontId="14" fillId="0" borderId="69" applyNumberFormat="0" applyFill="0" applyAlignment="0" applyProtection="0"/>
    <xf numFmtId="0" fontId="15" fillId="0" borderId="70" applyNumberFormat="0" applyFill="0" applyAlignment="0" applyProtection="0"/>
    <xf numFmtId="0" fontId="15" fillId="0" borderId="0" applyNumberFormat="0" applyFill="0" applyBorder="0" applyAlignment="0" applyProtection="0"/>
    <xf numFmtId="0" fontId="16" fillId="24" borderId="71" applyNumberFormat="0" applyAlignment="0" applyProtection="0"/>
    <xf numFmtId="0" fontId="18" fillId="0" borderId="73" applyNumberFormat="0" applyFill="0" applyAlignment="0" applyProtection="0"/>
    <xf numFmtId="0" fontId="6" fillId="0" borderId="0"/>
    <xf numFmtId="0" fontId="6" fillId="0" borderId="0"/>
    <xf numFmtId="0" fontId="2" fillId="0" borderId="0"/>
    <xf numFmtId="0" fontId="23" fillId="25" borderId="74" applyNumberFormat="0" applyFont="0" applyAlignment="0" applyProtection="0"/>
    <xf numFmtId="0" fontId="17" fillId="26" borderId="72" applyNumberFormat="0" applyAlignment="0" applyProtection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0" fillId="0" borderId="75" applyNumberFormat="0" applyFill="0" applyAlignment="0" applyProtection="0"/>
    <xf numFmtId="0" fontId="1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5" fillId="0" borderId="0"/>
    <xf numFmtId="0" fontId="6" fillId="0" borderId="0"/>
    <xf numFmtId="0" fontId="26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</cellStyleXfs>
  <cellXfs count="165">
    <xf numFmtId="0" fontId="0" fillId="0" borderId="0" xfId="0"/>
    <xf numFmtId="0" fontId="5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6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10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right"/>
    </xf>
    <xf numFmtId="0" fontId="10" fillId="0" borderId="21" xfId="0" applyFont="1" applyBorder="1"/>
    <xf numFmtId="0" fontId="10" fillId="0" borderId="6" xfId="0" applyFont="1" applyBorder="1"/>
    <xf numFmtId="0" fontId="7" fillId="0" borderId="23" xfId="0" applyFont="1" applyBorder="1"/>
    <xf numFmtId="0" fontId="10" fillId="0" borderId="24" xfId="0" applyFont="1" applyBorder="1"/>
    <xf numFmtId="0" fontId="8" fillId="0" borderId="5" xfId="0" applyFont="1" applyBorder="1"/>
    <xf numFmtId="0" fontId="8" fillId="0" borderId="27" xfId="0" applyFont="1" applyBorder="1"/>
    <xf numFmtId="0" fontId="7" fillId="0" borderId="20" xfId="0" applyFont="1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5" fillId="0" borderId="32" xfId="0" applyFont="1" applyBorder="1"/>
    <xf numFmtId="0" fontId="5" fillId="0" borderId="33" xfId="0" applyFont="1" applyBorder="1"/>
    <xf numFmtId="0" fontId="8" fillId="0" borderId="33" xfId="0" applyFont="1" applyBorder="1" applyAlignment="1">
      <alignment horizontal="center"/>
    </xf>
    <xf numFmtId="0" fontId="8" fillId="0" borderId="33" xfId="0" applyFont="1" applyBorder="1"/>
    <xf numFmtId="0" fontId="5" fillId="0" borderId="34" xfId="0" applyFont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7" fillId="0" borderId="38" xfId="0" applyFont="1" applyBorder="1"/>
    <xf numFmtId="0" fontId="8" fillId="0" borderId="2" xfId="0" applyFont="1" applyBorder="1"/>
    <xf numFmtId="0" fontId="7" fillId="0" borderId="43" xfId="0" applyFont="1" applyBorder="1" applyAlignment="1">
      <alignment horizontal="center"/>
    </xf>
    <xf numFmtId="0" fontId="8" fillId="0" borderId="15" xfId="0" applyFont="1" applyBorder="1"/>
    <xf numFmtId="0" fontId="5" fillId="0" borderId="7" xfId="0" applyFont="1" applyBorder="1" applyAlignment="1">
      <alignment horizontal="right"/>
    </xf>
    <xf numFmtId="0" fontId="10" fillId="0" borderId="3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right"/>
    </xf>
    <xf numFmtId="0" fontId="10" fillId="0" borderId="55" xfId="0" applyFont="1" applyBorder="1" applyAlignment="1">
      <alignment horizontal="right"/>
    </xf>
    <xf numFmtId="0" fontId="10" fillId="0" borderId="41" xfId="0" applyFont="1" applyBorder="1" applyAlignment="1">
      <alignment horizontal="right"/>
    </xf>
    <xf numFmtId="0" fontId="10" fillId="0" borderId="33" xfId="0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8" fillId="0" borderId="3" xfId="0" applyFont="1" applyBorder="1"/>
    <xf numFmtId="0" fontId="5" fillId="0" borderId="56" xfId="0" applyFont="1" applyBorder="1" applyAlignment="1">
      <alignment horizontal="right"/>
    </xf>
    <xf numFmtId="0" fontId="8" fillId="0" borderId="36" xfId="0" applyFont="1" applyBorder="1"/>
    <xf numFmtId="0" fontId="7" fillId="0" borderId="57" xfId="0" applyFont="1" applyBorder="1" applyAlignment="1">
      <alignment horizontal="center"/>
    </xf>
    <xf numFmtId="0" fontId="8" fillId="0" borderId="49" xfId="0" applyFont="1" applyBorder="1"/>
    <xf numFmtId="0" fontId="7" fillId="0" borderId="25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5" xfId="0" applyFont="1" applyBorder="1" applyAlignment="1">
      <alignment horizontal="center"/>
    </xf>
    <xf numFmtId="0" fontId="12" fillId="0" borderId="0" xfId="0" applyFont="1"/>
    <xf numFmtId="0" fontId="7" fillId="2" borderId="39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right"/>
    </xf>
    <xf numFmtId="0" fontId="5" fillId="2" borderId="52" xfId="0" applyFont="1" applyFill="1" applyBorder="1" applyAlignment="1">
      <alignment horizontal="right"/>
    </xf>
    <xf numFmtId="0" fontId="5" fillId="2" borderId="47" xfId="0" applyFont="1" applyFill="1" applyBorder="1" applyAlignment="1">
      <alignment horizontal="right"/>
    </xf>
    <xf numFmtId="0" fontId="8" fillId="2" borderId="19" xfId="0" applyFont="1" applyFill="1" applyBorder="1"/>
    <xf numFmtId="0" fontId="5" fillId="2" borderId="2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0" fontId="7" fillId="2" borderId="54" xfId="0" applyFont="1" applyFill="1" applyBorder="1" applyAlignment="1">
      <alignment horizontal="center"/>
    </xf>
    <xf numFmtId="0" fontId="8" fillId="27" borderId="5" xfId="0" applyFont="1" applyFill="1" applyBorder="1"/>
    <xf numFmtId="0" fontId="5" fillId="27" borderId="26" xfId="0" applyFont="1" applyFill="1" applyBorder="1" applyAlignment="1">
      <alignment horizontal="center"/>
    </xf>
    <xf numFmtId="0" fontId="5" fillId="27" borderId="45" xfId="0" applyFont="1" applyFill="1" applyBorder="1" applyAlignment="1">
      <alignment horizontal="center"/>
    </xf>
    <xf numFmtId="0" fontId="8" fillId="27" borderId="2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0" fontId="5" fillId="27" borderId="4" xfId="0" applyFont="1" applyFill="1" applyBorder="1" applyAlignment="1">
      <alignment horizontal="center"/>
    </xf>
    <xf numFmtId="0" fontId="8" fillId="27" borderId="3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5" xfId="0" applyFont="1" applyFill="1" applyBorder="1" applyAlignment="1">
      <alignment horizontal="center"/>
    </xf>
    <xf numFmtId="0" fontId="5" fillId="27" borderId="7" xfId="0" applyFont="1" applyFill="1" applyBorder="1" applyAlignment="1">
      <alignment horizontal="center"/>
    </xf>
    <xf numFmtId="0" fontId="5" fillId="27" borderId="44" xfId="0" applyFont="1" applyFill="1" applyBorder="1" applyAlignment="1">
      <alignment horizontal="center"/>
    </xf>
    <xf numFmtId="0" fontId="8" fillId="27" borderId="5" xfId="0" applyFont="1" applyFill="1" applyBorder="1" applyAlignment="1">
      <alignment wrapText="1"/>
    </xf>
    <xf numFmtId="0" fontId="8" fillId="0" borderId="19" xfId="0" applyFont="1" applyBorder="1" applyAlignment="1">
      <alignment horizontal="center"/>
    </xf>
    <xf numFmtId="0" fontId="7" fillId="2" borderId="33" xfId="0" applyFont="1" applyFill="1" applyBorder="1" applyAlignment="1">
      <alignment horizontal="left"/>
    </xf>
    <xf numFmtId="0" fontId="7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8" fillId="27" borderId="19" xfId="0" applyFont="1" applyFill="1" applyBorder="1" applyAlignment="1">
      <alignment wrapText="1"/>
    </xf>
    <xf numFmtId="0" fontId="10" fillId="2" borderId="33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27" borderId="5" xfId="0" applyFont="1" applyFill="1" applyBorder="1" applyAlignment="1">
      <alignment horizontal="left"/>
    </xf>
    <xf numFmtId="0" fontId="7" fillId="27" borderId="26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7" fillId="2" borderId="46" xfId="0" applyFont="1" applyFill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2" borderId="53" xfId="0" applyFont="1" applyFill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5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7" fillId="0" borderId="78" xfId="0" applyFont="1" applyBorder="1" applyAlignment="1">
      <alignment horizontal="left" vertical="center"/>
    </xf>
    <xf numFmtId="0" fontId="7" fillId="0" borderId="78" xfId="0" applyFont="1" applyBorder="1" applyAlignment="1">
      <alignment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8" fillId="0" borderId="31" xfId="0" applyFont="1" applyBorder="1"/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vertical="center"/>
    </xf>
    <xf numFmtId="0" fontId="8" fillId="0" borderId="31" xfId="0" applyFont="1" applyBorder="1" applyAlignment="1">
      <alignment wrapText="1"/>
    </xf>
    <xf numFmtId="0" fontId="8" fillId="27" borderId="31" xfId="0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6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0" fontId="10" fillId="27" borderId="47" xfId="0" applyFont="1" applyFill="1" applyBorder="1" applyAlignment="1">
      <alignment horizontal="right"/>
    </xf>
  </cellXfs>
  <cellStyles count="82">
    <cellStyle name="Accent1 - 20%" xfId="3" xr:uid="{00000000-0005-0000-0000-000000000000}"/>
    <cellStyle name="Accent1 - 20% 2" xfId="39" xr:uid="{00000000-0005-0000-0000-000001000000}"/>
    <cellStyle name="Accent1 - 20% 2 2" xfId="69" xr:uid="{00000000-0005-0000-0000-000002000000}"/>
    <cellStyle name="Accent1 - 20% 3" xfId="56" xr:uid="{00000000-0005-0000-0000-000003000000}"/>
    <cellStyle name="Accent1 - 40%" xfId="4" xr:uid="{00000000-0005-0000-0000-000004000000}"/>
    <cellStyle name="Accent1 - 40% 2" xfId="40" xr:uid="{00000000-0005-0000-0000-000005000000}"/>
    <cellStyle name="Accent1 - 40% 2 2" xfId="70" xr:uid="{00000000-0005-0000-0000-000006000000}"/>
    <cellStyle name="Accent1 - 40% 3" xfId="57" xr:uid="{00000000-0005-0000-0000-000007000000}"/>
    <cellStyle name="Accent1 - 60%" xfId="5" xr:uid="{00000000-0005-0000-0000-000008000000}"/>
    <cellStyle name="Accent2 - 20%" xfId="6" xr:uid="{00000000-0005-0000-0000-000009000000}"/>
    <cellStyle name="Accent2 - 20% 2" xfId="41" xr:uid="{00000000-0005-0000-0000-00000A000000}"/>
    <cellStyle name="Accent2 - 20% 2 2" xfId="71" xr:uid="{00000000-0005-0000-0000-00000B000000}"/>
    <cellStyle name="Accent2 - 20% 3" xfId="58" xr:uid="{00000000-0005-0000-0000-00000C000000}"/>
    <cellStyle name="Accent2 - 40%" xfId="7" xr:uid="{00000000-0005-0000-0000-00000D000000}"/>
    <cellStyle name="Accent2 - 40% 2" xfId="42" xr:uid="{00000000-0005-0000-0000-00000E000000}"/>
    <cellStyle name="Accent2 - 40% 2 2" xfId="72" xr:uid="{00000000-0005-0000-0000-00000F000000}"/>
    <cellStyle name="Accent2 - 40% 3" xfId="59" xr:uid="{00000000-0005-0000-0000-000010000000}"/>
    <cellStyle name="Accent2 - 60%" xfId="8" xr:uid="{00000000-0005-0000-0000-000011000000}"/>
    <cellStyle name="Accent3 - 20%" xfId="9" xr:uid="{00000000-0005-0000-0000-000012000000}"/>
    <cellStyle name="Accent3 - 20% 2" xfId="43" xr:uid="{00000000-0005-0000-0000-000013000000}"/>
    <cellStyle name="Accent3 - 20% 2 2" xfId="73" xr:uid="{00000000-0005-0000-0000-000014000000}"/>
    <cellStyle name="Accent3 - 20% 3" xfId="60" xr:uid="{00000000-0005-0000-0000-000015000000}"/>
    <cellStyle name="Accent3 - 40%" xfId="10" xr:uid="{00000000-0005-0000-0000-000016000000}"/>
    <cellStyle name="Accent3 - 40% 2" xfId="44" xr:uid="{00000000-0005-0000-0000-000017000000}"/>
    <cellStyle name="Accent3 - 40% 2 2" xfId="74" xr:uid="{00000000-0005-0000-0000-000018000000}"/>
    <cellStyle name="Accent3 - 40% 3" xfId="61" xr:uid="{00000000-0005-0000-0000-000019000000}"/>
    <cellStyle name="Accent3 - 60%" xfId="11" xr:uid="{00000000-0005-0000-0000-00001A000000}"/>
    <cellStyle name="Accent4 - 20%" xfId="12" xr:uid="{00000000-0005-0000-0000-00001B000000}"/>
    <cellStyle name="Accent4 - 20% 2" xfId="45" xr:uid="{00000000-0005-0000-0000-00001C000000}"/>
    <cellStyle name="Accent4 - 20% 2 2" xfId="75" xr:uid="{00000000-0005-0000-0000-00001D000000}"/>
    <cellStyle name="Accent4 - 20% 3" xfId="62" xr:uid="{00000000-0005-0000-0000-00001E000000}"/>
    <cellStyle name="Accent4 - 40%" xfId="13" xr:uid="{00000000-0005-0000-0000-00001F000000}"/>
    <cellStyle name="Accent4 - 40% 2" xfId="46" xr:uid="{00000000-0005-0000-0000-000020000000}"/>
    <cellStyle name="Accent4 - 40% 2 2" xfId="76" xr:uid="{00000000-0005-0000-0000-000021000000}"/>
    <cellStyle name="Accent4 - 40% 3" xfId="63" xr:uid="{00000000-0005-0000-0000-000022000000}"/>
    <cellStyle name="Accent4 - 60%" xfId="14" xr:uid="{00000000-0005-0000-0000-000023000000}"/>
    <cellStyle name="Accent5 - 20%" xfId="15" xr:uid="{00000000-0005-0000-0000-000024000000}"/>
    <cellStyle name="Accent5 - 20% 2" xfId="47" xr:uid="{00000000-0005-0000-0000-000025000000}"/>
    <cellStyle name="Accent5 - 20% 2 2" xfId="77" xr:uid="{00000000-0005-0000-0000-000026000000}"/>
    <cellStyle name="Accent5 - 20% 3" xfId="64" xr:uid="{00000000-0005-0000-0000-000027000000}"/>
    <cellStyle name="Accent5 - 40%" xfId="16" xr:uid="{00000000-0005-0000-0000-000028000000}"/>
    <cellStyle name="Accent5 - 40% 2" xfId="48" xr:uid="{00000000-0005-0000-0000-000029000000}"/>
    <cellStyle name="Accent5 - 40% 2 2" xfId="78" xr:uid="{00000000-0005-0000-0000-00002A000000}"/>
    <cellStyle name="Accent5 - 40% 3" xfId="65" xr:uid="{00000000-0005-0000-0000-00002B000000}"/>
    <cellStyle name="Accent5 - 60%" xfId="17" xr:uid="{00000000-0005-0000-0000-00002C000000}"/>
    <cellStyle name="Accent6 - 20%" xfId="18" xr:uid="{00000000-0005-0000-0000-00002D000000}"/>
    <cellStyle name="Accent6 - 20% 2" xfId="49" xr:uid="{00000000-0005-0000-0000-00002E000000}"/>
    <cellStyle name="Accent6 - 20% 2 2" xfId="79" xr:uid="{00000000-0005-0000-0000-00002F000000}"/>
    <cellStyle name="Accent6 - 20% 3" xfId="66" xr:uid="{00000000-0005-0000-0000-000030000000}"/>
    <cellStyle name="Accent6 - 40%" xfId="19" xr:uid="{00000000-0005-0000-0000-000031000000}"/>
    <cellStyle name="Accent6 - 40% 2" xfId="50" xr:uid="{00000000-0005-0000-0000-000032000000}"/>
    <cellStyle name="Accent6 - 40% 2 2" xfId="80" xr:uid="{00000000-0005-0000-0000-000033000000}"/>
    <cellStyle name="Accent6 - 40% 3" xfId="67" xr:uid="{00000000-0005-0000-0000-000034000000}"/>
    <cellStyle name="Accent6 - 60%" xfId="20" xr:uid="{00000000-0005-0000-0000-000035000000}"/>
    <cellStyle name="Emphasis 1" xfId="21" xr:uid="{00000000-0005-0000-0000-000036000000}"/>
    <cellStyle name="Emphasis 2" xfId="22" xr:uid="{00000000-0005-0000-0000-000037000000}"/>
    <cellStyle name="Emphasis 3" xfId="23" xr:uid="{00000000-0005-0000-0000-000038000000}"/>
    <cellStyle name="Heading 1" xfId="24" xr:uid="{00000000-0005-0000-0000-000039000000}"/>
    <cellStyle name="Heading 2" xfId="25" xr:uid="{00000000-0005-0000-0000-00003A000000}"/>
    <cellStyle name="Heading 3" xfId="26" xr:uid="{00000000-0005-0000-0000-00003B000000}"/>
    <cellStyle name="Heading 4" xfId="27" xr:uid="{00000000-0005-0000-0000-00003C000000}"/>
    <cellStyle name="Input" xfId="28" xr:uid="{00000000-0005-0000-0000-00003D000000}"/>
    <cellStyle name="Linked Cell" xfId="29" xr:uid="{00000000-0005-0000-0000-00003E000000}"/>
    <cellStyle name="Magyarázó szöveg 2" xfId="53" xr:uid="{00000000-0005-0000-0000-00003F000000}"/>
    <cellStyle name="Magyarázó szöveg 3" xfId="54" xr:uid="{00000000-0005-0000-0000-000040000000}"/>
    <cellStyle name="Normál" xfId="0" builtinId="0"/>
    <cellStyle name="Normál 2" xfId="1" xr:uid="{00000000-0005-0000-0000-000042000000}"/>
    <cellStyle name="Normál 2 2" xfId="31" xr:uid="{00000000-0005-0000-0000-000043000000}"/>
    <cellStyle name="Normál 2 3" xfId="30" xr:uid="{00000000-0005-0000-0000-000044000000}"/>
    <cellStyle name="Normál 3" xfId="32" xr:uid="{00000000-0005-0000-0000-000045000000}"/>
    <cellStyle name="Normál 3 2" xfId="51" xr:uid="{00000000-0005-0000-0000-000046000000}"/>
    <cellStyle name="Normál 3 2 2" xfId="81" xr:uid="{00000000-0005-0000-0000-000047000000}"/>
    <cellStyle name="Normál 3 3" xfId="68" xr:uid="{00000000-0005-0000-0000-000048000000}"/>
    <cellStyle name="Normál 4" xfId="2" xr:uid="{00000000-0005-0000-0000-000049000000}"/>
    <cellStyle name="Normál 5" xfId="52" xr:uid="{00000000-0005-0000-0000-00004A000000}"/>
    <cellStyle name="Note" xfId="33" xr:uid="{00000000-0005-0000-0000-00004B000000}"/>
    <cellStyle name="Output" xfId="34" xr:uid="{00000000-0005-0000-0000-00004C000000}"/>
    <cellStyle name="Sheet Title" xfId="35" xr:uid="{00000000-0005-0000-0000-00004D000000}"/>
    <cellStyle name="Százalék 2" xfId="36" xr:uid="{00000000-0005-0000-0000-00004E000000}"/>
    <cellStyle name="Százalék 3" xfId="55" xr:uid="{00000000-0005-0000-0000-00004F000000}"/>
    <cellStyle name="Total" xfId="37" xr:uid="{00000000-0005-0000-0000-000050000000}"/>
    <cellStyle name="Warning Text" xfId="38" xr:uid="{00000000-0005-0000-0000-00005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zoomScaleNormal="100" zoomScaleSheetLayoutView="55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M28" sqref="M28"/>
    </sheetView>
  </sheetViews>
  <sheetFormatPr defaultRowHeight="12.75" x14ac:dyDescent="0.2"/>
  <cols>
    <col min="1" max="1" width="5.5703125" style="116" customWidth="1"/>
    <col min="2" max="2" width="5.85546875" style="116" customWidth="1"/>
    <col min="3" max="3" width="41.140625" style="5" bestFit="1" customWidth="1"/>
    <col min="4" max="4" width="6.42578125" style="5" bestFit="1" customWidth="1"/>
    <col min="5" max="5" width="8" style="5" bestFit="1" customWidth="1"/>
    <col min="6" max="6" width="5.42578125" style="5" bestFit="1" customWidth="1"/>
    <col min="7" max="7" width="5.140625" style="5" customWidth="1"/>
    <col min="8" max="8" width="3.7109375" style="5" customWidth="1"/>
    <col min="9" max="9" width="3.28515625" style="5" customWidth="1"/>
    <col min="10" max="10" width="4.28515625" style="5" customWidth="1"/>
    <col min="11" max="11" width="3.7109375" style="5" customWidth="1"/>
    <col min="12" max="12" width="5.140625" style="5" customWidth="1"/>
    <col min="13" max="13" width="3.7109375" style="5" customWidth="1"/>
    <col min="14" max="14" width="2.85546875" style="5" customWidth="1"/>
    <col min="15" max="15" width="3.140625" style="5" customWidth="1"/>
    <col min="16" max="16" width="3.7109375" style="5" customWidth="1"/>
    <col min="17" max="17" width="4.7109375" style="5" customWidth="1"/>
    <col min="18" max="18" width="3.7109375" style="5" customWidth="1"/>
    <col min="19" max="19" width="4.42578125" style="5" customWidth="1"/>
    <col min="20" max="20" width="2.85546875" style="5" customWidth="1"/>
    <col min="21" max="21" width="5.5703125" style="5" customWidth="1"/>
    <col min="22" max="22" width="3.42578125" style="5" customWidth="1"/>
    <col min="23" max="23" width="3.7109375" style="5" customWidth="1"/>
    <col min="24" max="25" width="2.85546875" style="5" customWidth="1"/>
    <col min="26" max="26" width="6" style="5" customWidth="1"/>
    <col min="27" max="27" width="12" style="27" customWidth="1"/>
    <col min="28" max="16384" width="9.140625" style="5"/>
  </cols>
  <sheetData>
    <row r="1" spans="1:27" ht="18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15" x14ac:dyDescent="0.25">
      <c r="A2" s="146" t="s">
        <v>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7" ht="15" customHeight="1" x14ac:dyDescent="0.2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3.5" thickBot="1" x14ac:dyDescent="0.25">
      <c r="A4" s="142" t="s">
        <v>34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3.5" thickBot="1" x14ac:dyDescent="0.25">
      <c r="A5" s="152"/>
      <c r="B5" s="152" t="s">
        <v>2</v>
      </c>
      <c r="C5" s="144" t="s">
        <v>3</v>
      </c>
      <c r="D5" s="105" t="s">
        <v>90</v>
      </c>
      <c r="E5" s="156" t="s">
        <v>4</v>
      </c>
      <c r="F5" s="157"/>
      <c r="G5" s="147" t="s">
        <v>5</v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9" t="s">
        <v>35</v>
      </c>
    </row>
    <row r="6" spans="1:27" ht="13.5" thickBot="1" x14ac:dyDescent="0.25">
      <c r="A6" s="153"/>
      <c r="B6" s="153"/>
      <c r="C6" s="145"/>
      <c r="D6" s="102"/>
      <c r="E6" s="154" t="s">
        <v>6</v>
      </c>
      <c r="F6" s="158" t="s">
        <v>7</v>
      </c>
      <c r="G6" s="30"/>
      <c r="H6" s="30"/>
      <c r="I6" s="31" t="s">
        <v>8</v>
      </c>
      <c r="J6" s="32"/>
      <c r="K6" s="6"/>
      <c r="L6" s="33"/>
      <c r="M6" s="34"/>
      <c r="N6" s="35" t="s">
        <v>9</v>
      </c>
      <c r="O6" s="36"/>
      <c r="P6" s="37"/>
      <c r="Q6" s="30"/>
      <c r="R6" s="30"/>
      <c r="S6" s="31" t="s">
        <v>10</v>
      </c>
      <c r="T6" s="32"/>
      <c r="U6" s="6"/>
      <c r="V6" s="33"/>
      <c r="W6" s="34"/>
      <c r="X6" s="35" t="s">
        <v>11</v>
      </c>
      <c r="Y6" s="36"/>
      <c r="Z6" s="37"/>
      <c r="AA6" s="150"/>
    </row>
    <row r="7" spans="1:27" ht="13.5" thickBot="1" x14ac:dyDescent="0.25">
      <c r="A7" s="153"/>
      <c r="B7" s="153"/>
      <c r="C7" s="145"/>
      <c r="D7" s="102"/>
      <c r="E7" s="155"/>
      <c r="F7" s="159"/>
      <c r="G7" s="38" t="s">
        <v>12</v>
      </c>
      <c r="H7" s="38" t="s">
        <v>13</v>
      </c>
      <c r="I7" s="39" t="s">
        <v>14</v>
      </c>
      <c r="J7" s="39" t="s">
        <v>15</v>
      </c>
      <c r="K7" s="68" t="s">
        <v>16</v>
      </c>
      <c r="L7" s="40" t="s">
        <v>12</v>
      </c>
      <c r="M7" s="38" t="s">
        <v>13</v>
      </c>
      <c r="N7" s="39" t="s">
        <v>14</v>
      </c>
      <c r="O7" s="39" t="s">
        <v>15</v>
      </c>
      <c r="P7" s="69" t="s">
        <v>16</v>
      </c>
      <c r="Q7" s="38" t="s">
        <v>12</v>
      </c>
      <c r="R7" s="38" t="s">
        <v>13</v>
      </c>
      <c r="S7" s="39" t="s">
        <v>14</v>
      </c>
      <c r="T7" s="39" t="s">
        <v>15</v>
      </c>
      <c r="U7" s="68" t="s">
        <v>16</v>
      </c>
      <c r="V7" s="40" t="s">
        <v>12</v>
      </c>
      <c r="W7" s="38" t="s">
        <v>13</v>
      </c>
      <c r="X7" s="39" t="s">
        <v>14</v>
      </c>
      <c r="Y7" s="39" t="s">
        <v>15</v>
      </c>
      <c r="Z7" s="69" t="s">
        <v>16</v>
      </c>
      <c r="AA7" s="151"/>
    </row>
    <row r="8" spans="1:27" ht="13.5" thickBot="1" x14ac:dyDescent="0.25">
      <c r="A8" s="108" t="s">
        <v>17</v>
      </c>
      <c r="B8" s="160" t="s">
        <v>37</v>
      </c>
      <c r="C8" s="161"/>
      <c r="D8" s="103"/>
      <c r="E8" s="71">
        <f>SUM(E9:E12)</f>
        <v>9</v>
      </c>
      <c r="F8" s="72">
        <f>SUM(F9:F12)</f>
        <v>12</v>
      </c>
      <c r="G8" s="73">
        <f>SUM(G9:G12)</f>
        <v>2</v>
      </c>
      <c r="H8" s="73">
        <f>SUM(H9:H12)</f>
        <v>7</v>
      </c>
      <c r="I8" s="73">
        <f>SUM(I9:I12)</f>
        <v>0</v>
      </c>
      <c r="J8" s="73"/>
      <c r="K8" s="74">
        <f>SUM(K9:K12)</f>
        <v>12</v>
      </c>
      <c r="L8" s="75">
        <f>SUM(L9:L12)</f>
        <v>0</v>
      </c>
      <c r="M8" s="73">
        <f>SUM(M9:M12)</f>
        <v>0</v>
      </c>
      <c r="N8" s="73">
        <f>SUM(N9:N12)</f>
        <v>0</v>
      </c>
      <c r="O8" s="73"/>
      <c r="P8" s="72">
        <f>SUM(P9:P12)</f>
        <v>0</v>
      </c>
      <c r="Q8" s="74">
        <f>SUM(Q9:Q12)</f>
        <v>0</v>
      </c>
      <c r="R8" s="74">
        <f>SUM(R9:R12)</f>
        <v>0</v>
      </c>
      <c r="S8" s="74">
        <f>SUM(S9:S12)</f>
        <v>0</v>
      </c>
      <c r="T8" s="74"/>
      <c r="U8" s="74">
        <f>SUM(U9:U12)</f>
        <v>0</v>
      </c>
      <c r="V8" s="75">
        <f>SUM(V9:V12)</f>
        <v>0</v>
      </c>
      <c r="W8" s="73">
        <f>SUM(W9:W12)</f>
        <v>0</v>
      </c>
      <c r="X8" s="73">
        <f>SUM(X9:X12)</f>
        <v>0</v>
      </c>
      <c r="Y8" s="73"/>
      <c r="Z8" s="72">
        <f>SUM(Z9:Z12)</f>
        <v>0</v>
      </c>
      <c r="AA8" s="76"/>
    </row>
    <row r="9" spans="1:27" x14ac:dyDescent="0.2">
      <c r="A9" s="118" t="s">
        <v>8</v>
      </c>
      <c r="B9" s="109" t="s">
        <v>73</v>
      </c>
      <c r="C9" s="90" t="s">
        <v>51</v>
      </c>
      <c r="D9" s="90"/>
      <c r="E9" s="91">
        <f>G9+H9+I9</f>
        <v>2</v>
      </c>
      <c r="F9" s="92">
        <f>K9</f>
        <v>3</v>
      </c>
      <c r="G9" s="93">
        <v>2</v>
      </c>
      <c r="H9" s="93">
        <v>0</v>
      </c>
      <c r="I9" s="93">
        <v>0</v>
      </c>
      <c r="J9" s="93" t="s">
        <v>36</v>
      </c>
      <c r="K9" s="94">
        <v>3</v>
      </c>
      <c r="L9" s="93"/>
      <c r="M9" s="93"/>
      <c r="N9" s="93"/>
      <c r="O9" s="93"/>
      <c r="P9" s="95"/>
      <c r="Q9" s="96"/>
      <c r="R9" s="93"/>
      <c r="S9" s="93"/>
      <c r="T9" s="93"/>
      <c r="U9" s="94"/>
      <c r="V9" s="42"/>
      <c r="W9" s="42"/>
      <c r="X9" s="42"/>
      <c r="Y9" s="42"/>
      <c r="Z9" s="1"/>
      <c r="AA9" s="43"/>
    </row>
    <row r="10" spans="1:27" x14ac:dyDescent="0.2">
      <c r="A10" s="118" t="s">
        <v>9</v>
      </c>
      <c r="B10" s="126" t="s">
        <v>81</v>
      </c>
      <c r="C10" s="90" t="s">
        <v>53</v>
      </c>
      <c r="D10" s="90"/>
      <c r="E10" s="91">
        <f t="shared" ref="E10:E12" si="0">G10+H10+I10</f>
        <v>3</v>
      </c>
      <c r="F10" s="92">
        <f t="shared" ref="F10:F12" si="1">K10</f>
        <v>3</v>
      </c>
      <c r="G10" s="93">
        <v>0</v>
      </c>
      <c r="H10" s="93">
        <v>3</v>
      </c>
      <c r="I10" s="93">
        <v>0</v>
      </c>
      <c r="J10" s="93" t="s">
        <v>36</v>
      </c>
      <c r="K10" s="94">
        <v>3</v>
      </c>
      <c r="L10" s="93"/>
      <c r="M10" s="93"/>
      <c r="N10" s="93"/>
      <c r="O10" s="93"/>
      <c r="P10" s="95"/>
      <c r="Q10" s="96"/>
      <c r="R10" s="93"/>
      <c r="S10" s="93"/>
      <c r="T10" s="93"/>
      <c r="U10" s="94"/>
      <c r="V10" s="42"/>
      <c r="W10" s="42"/>
      <c r="X10" s="42"/>
      <c r="Y10" s="42"/>
      <c r="Z10" s="1"/>
      <c r="AA10" s="14"/>
    </row>
    <row r="11" spans="1:27" x14ac:dyDescent="0.2">
      <c r="A11" s="118" t="s">
        <v>10</v>
      </c>
      <c r="B11" s="110" t="s">
        <v>72</v>
      </c>
      <c r="C11" s="90" t="s">
        <v>54</v>
      </c>
      <c r="D11" s="90"/>
      <c r="E11" s="91">
        <f t="shared" si="0"/>
        <v>2</v>
      </c>
      <c r="F11" s="92">
        <f t="shared" si="1"/>
        <v>3</v>
      </c>
      <c r="G11" s="93">
        <v>0</v>
      </c>
      <c r="H11" s="93">
        <v>2</v>
      </c>
      <c r="I11" s="93">
        <v>0</v>
      </c>
      <c r="J11" s="93" t="s">
        <v>36</v>
      </c>
      <c r="K11" s="94">
        <v>3</v>
      </c>
      <c r="L11" s="93"/>
      <c r="M11" s="93"/>
      <c r="N11" s="93"/>
      <c r="O11" s="93"/>
      <c r="P11" s="95"/>
      <c r="Q11" s="96"/>
      <c r="R11" s="93"/>
      <c r="S11" s="93"/>
      <c r="T11" s="93"/>
      <c r="U11" s="94"/>
      <c r="V11" s="42"/>
      <c r="W11" s="42"/>
      <c r="X11" s="42"/>
      <c r="Y11" s="42"/>
      <c r="Z11" s="1"/>
      <c r="AA11" s="14"/>
    </row>
    <row r="12" spans="1:27" ht="13.5" thickBot="1" x14ac:dyDescent="0.25">
      <c r="A12" s="118" t="s">
        <v>11</v>
      </c>
      <c r="B12" s="109" t="s">
        <v>71</v>
      </c>
      <c r="C12" s="90" t="s">
        <v>52</v>
      </c>
      <c r="D12" s="90"/>
      <c r="E12" s="91">
        <f t="shared" si="0"/>
        <v>2</v>
      </c>
      <c r="F12" s="92">
        <f t="shared" si="1"/>
        <v>3</v>
      </c>
      <c r="G12" s="93">
        <v>0</v>
      </c>
      <c r="H12" s="93">
        <v>2</v>
      </c>
      <c r="I12" s="93">
        <v>0</v>
      </c>
      <c r="J12" s="98" t="s">
        <v>36</v>
      </c>
      <c r="K12" s="99">
        <v>3</v>
      </c>
      <c r="L12" s="98"/>
      <c r="M12" s="98"/>
      <c r="N12" s="98"/>
      <c r="O12" s="98"/>
      <c r="P12" s="100"/>
      <c r="Q12" s="97"/>
      <c r="R12" s="98"/>
      <c r="S12" s="98"/>
      <c r="T12" s="98"/>
      <c r="U12" s="99"/>
      <c r="V12" s="44"/>
      <c r="W12" s="44"/>
      <c r="X12" s="44"/>
      <c r="Y12" s="44"/>
      <c r="Z12" s="45"/>
      <c r="AA12" s="14"/>
    </row>
    <row r="13" spans="1:27" ht="13.5" thickBot="1" x14ac:dyDescent="0.25">
      <c r="A13" s="119" t="s">
        <v>19</v>
      </c>
      <c r="B13" s="160" t="s">
        <v>38</v>
      </c>
      <c r="C13" s="161"/>
      <c r="D13" s="103"/>
      <c r="E13" s="71">
        <f>SUM(E14:E18)</f>
        <v>20</v>
      </c>
      <c r="F13" s="72">
        <f>SUM(F14:F18)</f>
        <v>21</v>
      </c>
      <c r="G13" s="73">
        <f>SUM(G14:G18)</f>
        <v>5</v>
      </c>
      <c r="H13" s="73">
        <f>SUM(H14:H18)</f>
        <v>4</v>
      </c>
      <c r="I13" s="73">
        <f>SUM(I14:I18)</f>
        <v>1</v>
      </c>
      <c r="J13" s="73"/>
      <c r="K13" s="74">
        <f>SUM(K14:K18)</f>
        <v>11</v>
      </c>
      <c r="L13" s="75">
        <f>SUM(L14:L18)</f>
        <v>5</v>
      </c>
      <c r="M13" s="73">
        <f>SUM(M14:M18)</f>
        <v>2</v>
      </c>
      <c r="N13" s="73">
        <f>SUM(N14:N18)</f>
        <v>3</v>
      </c>
      <c r="O13" s="73"/>
      <c r="P13" s="72">
        <f>SUM(P14:P18)</f>
        <v>10</v>
      </c>
      <c r="Q13" s="74">
        <f>SUM(Q14:Q18)</f>
        <v>0</v>
      </c>
      <c r="R13" s="74">
        <f>SUM(R14:R18)</f>
        <v>0</v>
      </c>
      <c r="S13" s="74">
        <f>SUM(S14:S18)</f>
        <v>0</v>
      </c>
      <c r="T13" s="74"/>
      <c r="U13" s="74">
        <f>SUM(U14:U18)</f>
        <v>0</v>
      </c>
      <c r="V13" s="75">
        <f>SUM(V14:V18)</f>
        <v>0</v>
      </c>
      <c r="W13" s="73">
        <f>SUM(W14:W18)</f>
        <v>0</v>
      </c>
      <c r="X13" s="73">
        <f>SUM(X14:X18)</f>
        <v>0</v>
      </c>
      <c r="Y13" s="73"/>
      <c r="Z13" s="72">
        <f>SUM(Z14:Z18)</f>
        <v>0</v>
      </c>
      <c r="AA13" s="76"/>
    </row>
    <row r="14" spans="1:27" ht="13.5" customHeight="1" x14ac:dyDescent="0.2">
      <c r="A14" s="118" t="s">
        <v>41</v>
      </c>
      <c r="B14" s="109" t="s">
        <v>72</v>
      </c>
      <c r="C14" s="90" t="s">
        <v>75</v>
      </c>
      <c r="D14" s="90"/>
      <c r="E14" s="91">
        <f>G14+H14+I14+L14+M14+N14+Q14+R14+S14</f>
        <v>3</v>
      </c>
      <c r="F14" s="92">
        <f>K14+P14+U14</f>
        <v>4</v>
      </c>
      <c r="G14" s="93">
        <v>2</v>
      </c>
      <c r="H14" s="93">
        <v>0</v>
      </c>
      <c r="I14" s="93">
        <v>1</v>
      </c>
      <c r="J14" s="93" t="s">
        <v>36</v>
      </c>
      <c r="K14" s="94">
        <v>4</v>
      </c>
      <c r="L14" s="93"/>
      <c r="M14" s="93"/>
      <c r="N14" s="93"/>
      <c r="O14" s="93"/>
      <c r="P14" s="95"/>
      <c r="Q14" s="96"/>
      <c r="R14" s="93"/>
      <c r="S14" s="93"/>
      <c r="T14" s="93"/>
      <c r="U14" s="94"/>
      <c r="V14" s="42"/>
      <c r="W14" s="42"/>
      <c r="X14" s="42"/>
      <c r="Y14" s="42"/>
      <c r="Z14" s="1"/>
      <c r="AA14" s="43"/>
    </row>
    <row r="15" spans="1:27" x14ac:dyDescent="0.2">
      <c r="A15" s="118" t="s">
        <v>42</v>
      </c>
      <c r="B15" s="109" t="s">
        <v>72</v>
      </c>
      <c r="C15" s="90" t="s">
        <v>55</v>
      </c>
      <c r="D15" s="90"/>
      <c r="E15" s="91">
        <f t="shared" ref="E15:E17" si="2">G15+H15+I15+L15+M15+N15+Q15+R15+S15</f>
        <v>6</v>
      </c>
      <c r="F15" s="92">
        <f t="shared" ref="F15:F17" si="3">K15+P15+U15</f>
        <v>6</v>
      </c>
      <c r="G15" s="93"/>
      <c r="H15" s="93"/>
      <c r="I15" s="93"/>
      <c r="J15" s="93"/>
      <c r="K15" s="94"/>
      <c r="L15" s="93">
        <v>3</v>
      </c>
      <c r="M15" s="93">
        <v>0</v>
      </c>
      <c r="N15" s="93">
        <v>3</v>
      </c>
      <c r="O15" s="93" t="s">
        <v>36</v>
      </c>
      <c r="P15" s="95">
        <v>6</v>
      </c>
      <c r="Q15" s="96"/>
      <c r="R15" s="93"/>
      <c r="S15" s="93"/>
      <c r="T15" s="93"/>
      <c r="U15" s="94"/>
      <c r="V15" s="42"/>
      <c r="W15" s="42"/>
      <c r="X15" s="42"/>
      <c r="Y15" s="42"/>
      <c r="Z15" s="1"/>
      <c r="AA15" s="43"/>
    </row>
    <row r="16" spans="1:27" x14ac:dyDescent="0.2">
      <c r="A16" s="118" t="s">
        <v>59</v>
      </c>
      <c r="B16" s="109" t="s">
        <v>71</v>
      </c>
      <c r="C16" s="90" t="s">
        <v>50</v>
      </c>
      <c r="D16" s="90"/>
      <c r="E16" s="91">
        <f t="shared" si="2"/>
        <v>4</v>
      </c>
      <c r="F16" s="92">
        <f t="shared" si="3"/>
        <v>4</v>
      </c>
      <c r="G16" s="93">
        <v>2</v>
      </c>
      <c r="H16" s="93">
        <v>2</v>
      </c>
      <c r="I16" s="93">
        <v>0</v>
      </c>
      <c r="J16" s="93" t="s">
        <v>18</v>
      </c>
      <c r="K16" s="94">
        <v>4</v>
      </c>
      <c r="L16" s="93"/>
      <c r="M16" s="93"/>
      <c r="N16" s="93"/>
      <c r="O16" s="93"/>
      <c r="P16" s="95"/>
      <c r="Q16" s="96"/>
      <c r="R16" s="93"/>
      <c r="S16" s="93"/>
      <c r="T16" s="93"/>
      <c r="U16" s="94"/>
      <c r="V16" s="42"/>
      <c r="W16" s="42"/>
      <c r="X16" s="42"/>
      <c r="Y16" s="42"/>
      <c r="Z16" s="1"/>
      <c r="AA16" s="43"/>
    </row>
    <row r="17" spans="1:27" x14ac:dyDescent="0.2">
      <c r="A17" s="118" t="s">
        <v>43</v>
      </c>
      <c r="B17" s="109" t="s">
        <v>72</v>
      </c>
      <c r="C17" s="90" t="s">
        <v>49</v>
      </c>
      <c r="D17" s="90" t="s">
        <v>90</v>
      </c>
      <c r="E17" s="91">
        <f t="shared" si="2"/>
        <v>4</v>
      </c>
      <c r="F17" s="92">
        <f t="shared" si="3"/>
        <v>4</v>
      </c>
      <c r="G17" s="93"/>
      <c r="H17" s="93"/>
      <c r="I17" s="93"/>
      <c r="J17" s="93"/>
      <c r="K17" s="94"/>
      <c r="L17" s="93">
        <v>2</v>
      </c>
      <c r="M17" s="93">
        <v>2</v>
      </c>
      <c r="N17" s="93">
        <v>0</v>
      </c>
      <c r="O17" s="93" t="s">
        <v>18</v>
      </c>
      <c r="P17" s="95">
        <v>4</v>
      </c>
      <c r="Q17" s="96"/>
      <c r="R17" s="93"/>
      <c r="S17" s="93"/>
      <c r="T17" s="93"/>
      <c r="U17" s="94"/>
      <c r="V17" s="42"/>
      <c r="W17" s="42"/>
      <c r="X17" s="42"/>
      <c r="Y17" s="42"/>
      <c r="Z17" s="1"/>
      <c r="AA17" s="43"/>
    </row>
    <row r="18" spans="1:27" ht="13.5" thickBot="1" x14ac:dyDescent="0.25">
      <c r="A18" s="118">
        <v>9</v>
      </c>
      <c r="B18" s="109" t="s">
        <v>73</v>
      </c>
      <c r="C18" s="90" t="s">
        <v>69</v>
      </c>
      <c r="D18" s="90"/>
      <c r="E18" s="91">
        <v>3</v>
      </c>
      <c r="F18" s="92">
        <v>3</v>
      </c>
      <c r="G18" s="93">
        <v>1</v>
      </c>
      <c r="H18" s="93">
        <v>2</v>
      </c>
      <c r="I18" s="93">
        <v>0</v>
      </c>
      <c r="J18" s="93" t="s">
        <v>36</v>
      </c>
      <c r="K18" s="94">
        <v>3</v>
      </c>
      <c r="L18" s="93"/>
      <c r="M18" s="93"/>
      <c r="N18" s="93"/>
      <c r="O18" s="93"/>
      <c r="P18" s="95"/>
      <c r="Q18" s="96"/>
      <c r="R18" s="93"/>
      <c r="S18" s="93"/>
      <c r="T18" s="93"/>
      <c r="U18" s="94"/>
      <c r="V18" s="42"/>
      <c r="W18" s="42"/>
      <c r="X18" s="42"/>
      <c r="Y18" s="42"/>
      <c r="Z18" s="1"/>
      <c r="AA18" s="43"/>
    </row>
    <row r="19" spans="1:27" ht="13.5" thickBot="1" x14ac:dyDescent="0.25">
      <c r="A19" s="120" t="s">
        <v>21</v>
      </c>
      <c r="B19" s="160" t="s">
        <v>39</v>
      </c>
      <c r="C19" s="161"/>
      <c r="D19" s="103"/>
      <c r="E19" s="71">
        <f t="shared" ref="E19" si="4">G19+H19+I19+L19+M19+N19+Q19+R19+S19+V19+W19+X19</f>
        <v>55</v>
      </c>
      <c r="F19" s="72">
        <f t="shared" ref="F19" si="5">K19+P19+U19+Z19</f>
        <v>87</v>
      </c>
      <c r="G19" s="73">
        <f t="shared" ref="G19:U19" si="6">SUM(G21:G34)</f>
        <v>2</v>
      </c>
      <c r="H19" s="73">
        <f t="shared" si="6"/>
        <v>0</v>
      </c>
      <c r="I19" s="73">
        <f t="shared" si="6"/>
        <v>4</v>
      </c>
      <c r="J19" s="73">
        <f t="shared" si="6"/>
        <v>0</v>
      </c>
      <c r="K19" s="74">
        <f t="shared" si="6"/>
        <v>7</v>
      </c>
      <c r="L19" s="75">
        <f t="shared" si="6"/>
        <v>10</v>
      </c>
      <c r="M19" s="73">
        <f t="shared" si="6"/>
        <v>5</v>
      </c>
      <c r="N19" s="73">
        <f t="shared" si="6"/>
        <v>4</v>
      </c>
      <c r="O19" s="73">
        <f t="shared" si="6"/>
        <v>0</v>
      </c>
      <c r="P19" s="72">
        <f t="shared" si="6"/>
        <v>20</v>
      </c>
      <c r="Q19" s="74">
        <f t="shared" si="6"/>
        <v>14</v>
      </c>
      <c r="R19" s="74">
        <f t="shared" si="6"/>
        <v>7</v>
      </c>
      <c r="S19" s="74">
        <f t="shared" si="6"/>
        <v>9</v>
      </c>
      <c r="T19" s="74">
        <f t="shared" si="6"/>
        <v>0</v>
      </c>
      <c r="U19" s="74">
        <f t="shared" si="6"/>
        <v>30</v>
      </c>
      <c r="V19" s="75">
        <f>SUM(V21:V32)</f>
        <v>0</v>
      </c>
      <c r="W19" s="73">
        <f>SUM(W21:W32)</f>
        <v>0</v>
      </c>
      <c r="X19" s="73">
        <f>SUM(X21:X32)</f>
        <v>0</v>
      </c>
      <c r="Y19" s="73">
        <v>0</v>
      </c>
      <c r="Z19" s="72">
        <f>SUM(Z21:Z35)</f>
        <v>30</v>
      </c>
      <c r="AA19" s="76"/>
    </row>
    <row r="20" spans="1:27" ht="13.5" thickBot="1" x14ac:dyDescent="0.25">
      <c r="A20" s="119"/>
      <c r="B20" s="160" t="s">
        <v>40</v>
      </c>
      <c r="C20" s="161"/>
      <c r="D20" s="103"/>
      <c r="E20" s="71"/>
      <c r="F20" s="72"/>
      <c r="G20" s="73"/>
      <c r="H20" s="73"/>
      <c r="I20" s="73"/>
      <c r="J20" s="73"/>
      <c r="K20" s="74"/>
      <c r="L20" s="75"/>
      <c r="M20" s="73"/>
      <c r="N20" s="73"/>
      <c r="O20" s="73"/>
      <c r="P20" s="72"/>
      <c r="Q20" s="74"/>
      <c r="R20" s="74"/>
      <c r="S20" s="74"/>
      <c r="T20" s="74"/>
      <c r="U20" s="74"/>
      <c r="V20" s="75"/>
      <c r="W20" s="73"/>
      <c r="X20" s="73"/>
      <c r="Y20" s="73"/>
      <c r="Z20" s="72"/>
      <c r="AA20" s="77"/>
    </row>
    <row r="21" spans="1:27" x14ac:dyDescent="0.2">
      <c r="A21" s="121" t="s">
        <v>87</v>
      </c>
      <c r="B21" s="110" t="s">
        <v>72</v>
      </c>
      <c r="C21" s="101" t="s">
        <v>79</v>
      </c>
      <c r="D21" s="101"/>
      <c r="E21" s="91">
        <f>G21+H21+I21+L21+M21+N21+Q21+R21+S21</f>
        <v>3</v>
      </c>
      <c r="F21" s="92">
        <f>K21+P21+U21</f>
        <v>3</v>
      </c>
      <c r="G21" s="93">
        <v>1</v>
      </c>
      <c r="H21" s="93">
        <v>0</v>
      </c>
      <c r="I21" s="93">
        <v>2</v>
      </c>
      <c r="J21" s="93" t="s">
        <v>36</v>
      </c>
      <c r="K21" s="94">
        <v>3</v>
      </c>
      <c r="L21" s="93"/>
      <c r="M21" s="93"/>
      <c r="N21" s="93"/>
      <c r="O21" s="93"/>
      <c r="P21" s="95"/>
      <c r="Q21" s="96"/>
      <c r="R21" s="93"/>
      <c r="S21" s="93"/>
      <c r="T21" s="93"/>
      <c r="U21" s="94"/>
      <c r="V21" s="2"/>
      <c r="W21" s="2"/>
      <c r="X21" s="2"/>
      <c r="Y21" s="2"/>
      <c r="Z21" s="15"/>
      <c r="AA21" s="14"/>
    </row>
    <row r="22" spans="1:27" x14ac:dyDescent="0.2">
      <c r="A22" s="121" t="s">
        <v>57</v>
      </c>
      <c r="B22" s="126" t="s">
        <v>76</v>
      </c>
      <c r="C22" s="101" t="s">
        <v>80</v>
      </c>
      <c r="D22" s="101"/>
      <c r="E22" s="91">
        <f t="shared" ref="E22:E34" si="7">G22+H22+I22+L22+M22+N22+Q22+R22+S22</f>
        <v>4</v>
      </c>
      <c r="F22" s="92">
        <f t="shared" ref="F22:F34" si="8">K22+P22+U22</f>
        <v>4</v>
      </c>
      <c r="G22" s="93"/>
      <c r="H22" s="93"/>
      <c r="I22" s="93"/>
      <c r="J22" s="93"/>
      <c r="K22" s="94"/>
      <c r="L22" s="93">
        <v>2</v>
      </c>
      <c r="M22" s="93">
        <v>0</v>
      </c>
      <c r="N22" s="93">
        <v>2</v>
      </c>
      <c r="O22" s="93" t="s">
        <v>36</v>
      </c>
      <c r="P22" s="95">
        <v>4</v>
      </c>
      <c r="Q22" s="96"/>
      <c r="R22" s="93"/>
      <c r="S22" s="93"/>
      <c r="T22" s="93"/>
      <c r="U22" s="94"/>
      <c r="V22" s="2"/>
      <c r="W22" s="2"/>
      <c r="X22" s="2"/>
      <c r="Y22" s="2"/>
      <c r="Z22" s="15"/>
      <c r="AA22" s="14"/>
    </row>
    <row r="23" spans="1:27" x14ac:dyDescent="0.2">
      <c r="A23" s="121" t="s">
        <v>44</v>
      </c>
      <c r="B23" s="126" t="s">
        <v>76</v>
      </c>
      <c r="C23" s="101" t="s">
        <v>77</v>
      </c>
      <c r="D23" s="101"/>
      <c r="E23" s="91">
        <f t="shared" si="7"/>
        <v>6</v>
      </c>
      <c r="F23" s="92">
        <f t="shared" si="8"/>
        <v>6</v>
      </c>
      <c r="G23" s="93"/>
      <c r="H23" s="93"/>
      <c r="I23" s="93"/>
      <c r="J23" s="93"/>
      <c r="K23" s="94"/>
      <c r="L23" s="93"/>
      <c r="M23" s="93"/>
      <c r="N23" s="93"/>
      <c r="O23" s="93"/>
      <c r="P23" s="95"/>
      <c r="Q23" s="96">
        <v>3</v>
      </c>
      <c r="R23" s="93">
        <v>0</v>
      </c>
      <c r="S23" s="93">
        <v>3</v>
      </c>
      <c r="T23" s="93" t="s">
        <v>18</v>
      </c>
      <c r="U23" s="94">
        <v>6</v>
      </c>
      <c r="V23" s="13"/>
      <c r="W23" s="2"/>
      <c r="X23" s="2"/>
      <c r="Y23" s="2"/>
      <c r="Z23" s="15"/>
      <c r="AA23" s="14"/>
    </row>
    <row r="24" spans="1:27" x14ac:dyDescent="0.2">
      <c r="A24" s="121" t="s">
        <v>45</v>
      </c>
      <c r="B24" s="110" t="s">
        <v>72</v>
      </c>
      <c r="C24" s="101" t="s">
        <v>83</v>
      </c>
      <c r="D24" s="101"/>
      <c r="E24" s="91">
        <f t="shared" si="7"/>
        <v>3</v>
      </c>
      <c r="F24" s="92">
        <f t="shared" si="8"/>
        <v>4</v>
      </c>
      <c r="G24" s="93"/>
      <c r="H24" s="93"/>
      <c r="I24" s="93"/>
      <c r="J24" s="93"/>
      <c r="K24" s="94"/>
      <c r="L24" s="93">
        <v>2</v>
      </c>
      <c r="M24" s="93">
        <v>0</v>
      </c>
      <c r="N24" s="93">
        <v>1</v>
      </c>
      <c r="O24" s="93" t="s">
        <v>36</v>
      </c>
      <c r="P24" s="95">
        <v>4</v>
      </c>
      <c r="Q24" s="96"/>
      <c r="R24" s="93"/>
      <c r="S24" s="93"/>
      <c r="T24" s="93"/>
      <c r="U24" s="94"/>
      <c r="V24" s="2"/>
      <c r="W24" s="2"/>
      <c r="X24" s="2"/>
      <c r="Y24" s="2"/>
      <c r="Z24" s="15"/>
      <c r="AA24" s="14"/>
    </row>
    <row r="25" spans="1:27" x14ac:dyDescent="0.2">
      <c r="A25" s="121" t="s">
        <v>46</v>
      </c>
      <c r="B25" s="110" t="s">
        <v>72</v>
      </c>
      <c r="C25" s="101" t="s">
        <v>68</v>
      </c>
      <c r="D25" s="101"/>
      <c r="E25" s="91">
        <f t="shared" si="7"/>
        <v>4</v>
      </c>
      <c r="F25" s="92">
        <f t="shared" si="8"/>
        <v>4</v>
      </c>
      <c r="G25" s="93"/>
      <c r="H25" s="93"/>
      <c r="I25" s="93"/>
      <c r="J25" s="93"/>
      <c r="K25" s="94"/>
      <c r="L25" s="93"/>
      <c r="M25" s="93"/>
      <c r="N25" s="93"/>
      <c r="O25" s="93"/>
      <c r="P25" s="95"/>
      <c r="Q25" s="96">
        <v>2</v>
      </c>
      <c r="R25" s="93">
        <v>2</v>
      </c>
      <c r="S25" s="93">
        <v>0</v>
      </c>
      <c r="T25" s="93" t="s">
        <v>18</v>
      </c>
      <c r="U25" s="94">
        <v>4</v>
      </c>
      <c r="V25" s="2"/>
      <c r="W25" s="2"/>
      <c r="X25" s="2"/>
      <c r="Y25" s="2"/>
      <c r="Z25" s="15"/>
      <c r="AA25" s="14"/>
    </row>
    <row r="26" spans="1:27" x14ac:dyDescent="0.2">
      <c r="A26" s="121" t="s">
        <v>58</v>
      </c>
      <c r="B26" s="110" t="s">
        <v>72</v>
      </c>
      <c r="C26" s="101" t="s">
        <v>84</v>
      </c>
      <c r="D26" s="101" t="s">
        <v>90</v>
      </c>
      <c r="E26" s="91">
        <f t="shared" si="7"/>
        <v>3</v>
      </c>
      <c r="F26" s="92">
        <f t="shared" si="8"/>
        <v>4</v>
      </c>
      <c r="G26" s="93">
        <v>1</v>
      </c>
      <c r="H26" s="93">
        <v>0</v>
      </c>
      <c r="I26" s="93">
        <v>2</v>
      </c>
      <c r="J26" s="93" t="s">
        <v>36</v>
      </c>
      <c r="K26" s="94">
        <v>4</v>
      </c>
      <c r="L26" s="93"/>
      <c r="M26" s="93"/>
      <c r="N26" s="93"/>
      <c r="O26" s="93"/>
      <c r="P26" s="95"/>
      <c r="Q26" s="96"/>
      <c r="R26" s="93"/>
      <c r="S26" s="93"/>
      <c r="T26" s="93"/>
      <c r="U26" s="94"/>
      <c r="V26" s="2"/>
      <c r="W26" s="2"/>
      <c r="X26" s="2"/>
      <c r="Y26" s="2"/>
      <c r="Z26" s="15"/>
      <c r="AA26" s="14"/>
    </row>
    <row r="27" spans="1:27" x14ac:dyDescent="0.2">
      <c r="A27" s="121" t="s">
        <v>28</v>
      </c>
      <c r="B27" s="110" t="s">
        <v>72</v>
      </c>
      <c r="C27" s="101" t="s">
        <v>70</v>
      </c>
      <c r="D27" s="101"/>
      <c r="E27" s="91">
        <f t="shared" si="7"/>
        <v>4</v>
      </c>
      <c r="F27" s="92">
        <f t="shared" si="8"/>
        <v>4</v>
      </c>
      <c r="G27" s="93"/>
      <c r="H27" s="93"/>
      <c r="I27" s="93"/>
      <c r="J27" s="93"/>
      <c r="K27" s="94"/>
      <c r="L27" s="93"/>
      <c r="M27" s="93"/>
      <c r="N27" s="93"/>
      <c r="O27" s="93"/>
      <c r="P27" s="95"/>
      <c r="Q27" s="96">
        <v>2</v>
      </c>
      <c r="R27" s="93">
        <v>0</v>
      </c>
      <c r="S27" s="93">
        <v>2</v>
      </c>
      <c r="T27" s="93" t="s">
        <v>36</v>
      </c>
      <c r="U27" s="94">
        <v>4</v>
      </c>
      <c r="V27" s="2"/>
      <c r="W27" s="2"/>
      <c r="X27" s="2"/>
      <c r="Y27" s="2"/>
      <c r="Z27" s="15"/>
      <c r="AA27" s="14"/>
    </row>
    <row r="28" spans="1:27" x14ac:dyDescent="0.2">
      <c r="A28" s="121" t="s">
        <v>29</v>
      </c>
      <c r="B28" s="110" t="s">
        <v>71</v>
      </c>
      <c r="C28" s="101" t="s">
        <v>67</v>
      </c>
      <c r="D28" s="101"/>
      <c r="E28" s="91">
        <f t="shared" si="7"/>
        <v>5</v>
      </c>
      <c r="F28" s="92">
        <f t="shared" si="8"/>
        <v>5</v>
      </c>
      <c r="G28" s="93"/>
      <c r="H28" s="93"/>
      <c r="I28" s="93"/>
      <c r="J28" s="93"/>
      <c r="K28" s="94"/>
      <c r="L28" s="93"/>
      <c r="M28" s="93"/>
      <c r="N28" s="93"/>
      <c r="O28" s="93"/>
      <c r="P28" s="95"/>
      <c r="Q28" s="96">
        <v>2</v>
      </c>
      <c r="R28" s="93">
        <v>3</v>
      </c>
      <c r="S28" s="93">
        <v>0</v>
      </c>
      <c r="T28" s="93" t="s">
        <v>36</v>
      </c>
      <c r="U28" s="94">
        <v>5</v>
      </c>
      <c r="V28" s="2"/>
      <c r="W28" s="2"/>
      <c r="X28" s="2"/>
      <c r="Y28" s="2"/>
      <c r="Z28" s="15"/>
      <c r="AA28" s="14"/>
    </row>
    <row r="29" spans="1:27" x14ac:dyDescent="0.2">
      <c r="A29" s="121" t="s">
        <v>30</v>
      </c>
      <c r="B29" s="110" t="s">
        <v>71</v>
      </c>
      <c r="C29" s="101" t="s">
        <v>85</v>
      </c>
      <c r="D29" s="101" t="s">
        <v>90</v>
      </c>
      <c r="E29" s="91">
        <f t="shared" si="7"/>
        <v>4</v>
      </c>
      <c r="F29" s="92">
        <f t="shared" si="8"/>
        <v>4</v>
      </c>
      <c r="G29" s="93"/>
      <c r="H29" s="93"/>
      <c r="I29" s="93"/>
      <c r="J29" s="93"/>
      <c r="K29" s="94"/>
      <c r="L29" s="93">
        <v>2</v>
      </c>
      <c r="M29" s="93">
        <v>2</v>
      </c>
      <c r="N29" s="93">
        <v>0</v>
      </c>
      <c r="O29" s="93" t="s">
        <v>18</v>
      </c>
      <c r="P29" s="95">
        <v>4</v>
      </c>
      <c r="Q29" s="96"/>
      <c r="R29" s="93"/>
      <c r="S29" s="93"/>
      <c r="T29" s="93"/>
      <c r="U29" s="94"/>
      <c r="V29" s="2"/>
      <c r="W29" s="2"/>
      <c r="X29" s="2"/>
      <c r="Y29" s="2"/>
      <c r="Z29" s="15"/>
      <c r="AA29" s="14"/>
    </row>
    <row r="30" spans="1:27" x14ac:dyDescent="0.2">
      <c r="A30" s="121" t="s">
        <v>31</v>
      </c>
      <c r="B30" s="110" t="s">
        <v>73</v>
      </c>
      <c r="C30" s="101" t="s">
        <v>20</v>
      </c>
      <c r="D30" s="101" t="s">
        <v>90</v>
      </c>
      <c r="E30" s="91">
        <f t="shared" si="7"/>
        <v>4</v>
      </c>
      <c r="F30" s="92">
        <f t="shared" si="8"/>
        <v>4</v>
      </c>
      <c r="G30" s="93"/>
      <c r="H30" s="93"/>
      <c r="I30" s="93"/>
      <c r="J30" s="93"/>
      <c r="K30" s="94"/>
      <c r="L30" s="93"/>
      <c r="M30" s="93"/>
      <c r="N30" s="93"/>
      <c r="O30" s="93"/>
      <c r="P30" s="95"/>
      <c r="Q30" s="96">
        <v>2</v>
      </c>
      <c r="R30" s="93">
        <v>0</v>
      </c>
      <c r="S30" s="93">
        <v>2</v>
      </c>
      <c r="T30" s="93" t="s">
        <v>18</v>
      </c>
      <c r="U30" s="94">
        <v>4</v>
      </c>
      <c r="V30" s="2"/>
      <c r="W30" s="2"/>
      <c r="X30" s="2"/>
      <c r="Y30" s="2"/>
      <c r="Z30" s="15"/>
      <c r="AA30" s="14"/>
    </row>
    <row r="31" spans="1:27" x14ac:dyDescent="0.2">
      <c r="A31" s="121" t="s">
        <v>32</v>
      </c>
      <c r="B31" s="110" t="s">
        <v>73</v>
      </c>
      <c r="C31" s="101" t="s">
        <v>86</v>
      </c>
      <c r="D31" s="101"/>
      <c r="E31" s="91">
        <f t="shared" si="7"/>
        <v>4</v>
      </c>
      <c r="F31" s="92">
        <f t="shared" si="8"/>
        <v>4</v>
      </c>
      <c r="G31" s="93"/>
      <c r="H31" s="93"/>
      <c r="I31" s="93"/>
      <c r="J31" s="93"/>
      <c r="K31" s="94"/>
      <c r="L31" s="93">
        <v>2</v>
      </c>
      <c r="M31" s="93">
        <v>1</v>
      </c>
      <c r="N31" s="93">
        <v>1</v>
      </c>
      <c r="O31" s="93" t="s">
        <v>18</v>
      </c>
      <c r="P31" s="95">
        <v>4</v>
      </c>
      <c r="Q31" s="96"/>
      <c r="R31" s="93"/>
      <c r="S31" s="93"/>
      <c r="T31" s="93"/>
      <c r="U31" s="94"/>
      <c r="V31" s="2"/>
      <c r="W31" s="2"/>
      <c r="X31" s="2"/>
      <c r="Y31" s="2"/>
      <c r="Z31" s="15"/>
      <c r="AA31" s="14"/>
    </row>
    <row r="32" spans="1:27" x14ac:dyDescent="0.2">
      <c r="A32" s="121" t="s">
        <v>33</v>
      </c>
      <c r="B32" s="110" t="s">
        <v>72</v>
      </c>
      <c r="C32" s="101" t="s">
        <v>88</v>
      </c>
      <c r="D32" s="101"/>
      <c r="E32" s="91">
        <f t="shared" si="7"/>
        <v>4</v>
      </c>
      <c r="F32" s="92">
        <f t="shared" si="8"/>
        <v>4</v>
      </c>
      <c r="G32" s="93"/>
      <c r="H32" s="93"/>
      <c r="I32" s="93"/>
      <c r="J32" s="93"/>
      <c r="K32" s="94"/>
      <c r="L32" s="93">
        <v>2</v>
      </c>
      <c r="M32" s="93">
        <v>2</v>
      </c>
      <c r="N32" s="93">
        <v>0</v>
      </c>
      <c r="O32" s="93" t="s">
        <v>18</v>
      </c>
      <c r="P32" s="95">
        <v>4</v>
      </c>
      <c r="Q32" s="96"/>
      <c r="R32" s="93"/>
      <c r="S32" s="93"/>
      <c r="T32" s="93"/>
      <c r="U32" s="94"/>
      <c r="V32" s="3"/>
      <c r="W32" s="2"/>
      <c r="X32" s="2"/>
      <c r="Y32" s="2"/>
      <c r="Z32" s="15"/>
      <c r="AA32" s="14"/>
    </row>
    <row r="33" spans="1:27" x14ac:dyDescent="0.2">
      <c r="A33" s="121" t="s">
        <v>47</v>
      </c>
      <c r="B33" s="110" t="s">
        <v>72</v>
      </c>
      <c r="C33" s="101" t="s">
        <v>56</v>
      </c>
      <c r="D33" s="101"/>
      <c r="E33" s="91">
        <v>3</v>
      </c>
      <c r="F33" s="92">
        <v>3</v>
      </c>
      <c r="G33" s="93"/>
      <c r="H33" s="93"/>
      <c r="I33" s="93"/>
      <c r="J33" s="93"/>
      <c r="K33" s="94"/>
      <c r="L33" s="93"/>
      <c r="M33" s="93"/>
      <c r="N33" s="93"/>
      <c r="O33" s="93"/>
      <c r="P33" s="95"/>
      <c r="Q33" s="96">
        <v>1</v>
      </c>
      <c r="R33" s="93">
        <v>2</v>
      </c>
      <c r="S33" s="93">
        <v>0</v>
      </c>
      <c r="T33" s="93" t="s">
        <v>18</v>
      </c>
      <c r="U33" s="94">
        <v>3</v>
      </c>
      <c r="V33" s="2"/>
      <c r="W33" s="2"/>
      <c r="X33" s="2"/>
      <c r="Y33" s="2"/>
      <c r="Z33" s="15"/>
      <c r="AA33" s="104"/>
    </row>
    <row r="34" spans="1:27" ht="13.5" thickBot="1" x14ac:dyDescent="0.25">
      <c r="A34" s="121" t="s">
        <v>48</v>
      </c>
      <c r="B34" s="110" t="s">
        <v>72</v>
      </c>
      <c r="C34" s="101" t="s">
        <v>78</v>
      </c>
      <c r="D34" s="106" t="s">
        <v>90</v>
      </c>
      <c r="E34" s="91">
        <f t="shared" si="7"/>
        <v>4</v>
      </c>
      <c r="F34" s="92">
        <f t="shared" si="8"/>
        <v>4</v>
      </c>
      <c r="G34" s="93"/>
      <c r="H34" s="93"/>
      <c r="I34" s="93"/>
      <c r="J34" s="93"/>
      <c r="K34" s="94"/>
      <c r="L34" s="93"/>
      <c r="M34" s="93"/>
      <c r="N34" s="93"/>
      <c r="O34" s="93"/>
      <c r="P34" s="95"/>
      <c r="Q34" s="96">
        <v>2</v>
      </c>
      <c r="R34" s="93">
        <v>0</v>
      </c>
      <c r="S34" s="93">
        <v>2</v>
      </c>
      <c r="T34" s="93" t="s">
        <v>36</v>
      </c>
      <c r="U34" s="94">
        <v>4</v>
      </c>
      <c r="V34" s="2"/>
      <c r="W34" s="2"/>
      <c r="X34" s="2"/>
      <c r="Y34" s="2"/>
      <c r="Z34" s="15"/>
      <c r="AA34" s="49"/>
    </row>
    <row r="35" spans="1:27" ht="13.5" thickBot="1" x14ac:dyDescent="0.25">
      <c r="A35" s="119"/>
      <c r="B35" s="162" t="s">
        <v>60</v>
      </c>
      <c r="C35" s="163"/>
      <c r="D35" s="107"/>
      <c r="E35" s="78">
        <f>G35+H35+I35+L35+M35+N35+Q35+R35+S35+V35+W35+X35</f>
        <v>0</v>
      </c>
      <c r="F35" s="79">
        <f>K35+P35+U35+Z35</f>
        <v>30</v>
      </c>
      <c r="G35" s="80">
        <f t="shared" ref="G35:Z35" si="9">SUM(G36:G36)</f>
        <v>0</v>
      </c>
      <c r="H35" s="81">
        <f t="shared" si="9"/>
        <v>0</v>
      </c>
      <c r="I35" s="81">
        <f t="shared" si="9"/>
        <v>0</v>
      </c>
      <c r="J35" s="81">
        <f t="shared" si="9"/>
        <v>0</v>
      </c>
      <c r="K35" s="82">
        <f t="shared" si="9"/>
        <v>0</v>
      </c>
      <c r="L35" s="80">
        <f t="shared" si="9"/>
        <v>0</v>
      </c>
      <c r="M35" s="81">
        <f t="shared" si="9"/>
        <v>0</v>
      </c>
      <c r="N35" s="81">
        <f t="shared" si="9"/>
        <v>0</v>
      </c>
      <c r="O35" s="81">
        <f t="shared" si="9"/>
        <v>0</v>
      </c>
      <c r="P35" s="82">
        <f t="shared" si="9"/>
        <v>0</v>
      </c>
      <c r="Q35" s="80">
        <f t="shared" si="9"/>
        <v>0</v>
      </c>
      <c r="R35" s="81">
        <f t="shared" si="9"/>
        <v>0</v>
      </c>
      <c r="S35" s="81">
        <f t="shared" si="9"/>
        <v>0</v>
      </c>
      <c r="T35" s="81">
        <f t="shared" si="9"/>
        <v>0</v>
      </c>
      <c r="U35" s="82">
        <f t="shared" si="9"/>
        <v>0</v>
      </c>
      <c r="V35" s="80">
        <f t="shared" si="9"/>
        <v>0</v>
      </c>
      <c r="W35" s="81">
        <f t="shared" si="9"/>
        <v>0</v>
      </c>
      <c r="X35" s="81">
        <f t="shared" si="9"/>
        <v>0</v>
      </c>
      <c r="Y35" s="81">
        <f t="shared" si="9"/>
        <v>0</v>
      </c>
      <c r="Z35" s="82">
        <f t="shared" si="9"/>
        <v>30</v>
      </c>
      <c r="AA35" s="76"/>
    </row>
    <row r="36" spans="1:27" ht="13.5" thickBot="1" x14ac:dyDescent="0.25">
      <c r="A36" s="122" t="s">
        <v>89</v>
      </c>
      <c r="B36" s="111" t="s">
        <v>65</v>
      </c>
      <c r="C36" s="83" t="s">
        <v>23</v>
      </c>
      <c r="D36" s="83"/>
      <c r="E36" s="84">
        <v>40</v>
      </c>
      <c r="F36" s="85">
        <f>K36+P36+U36+Z36</f>
        <v>30</v>
      </c>
      <c r="G36" s="86"/>
      <c r="H36" s="87"/>
      <c r="I36" s="87"/>
      <c r="J36" s="87"/>
      <c r="K36" s="88"/>
      <c r="L36" s="86"/>
      <c r="M36" s="87"/>
      <c r="N36" s="87"/>
      <c r="O36" s="87"/>
      <c r="P36" s="88"/>
      <c r="Q36" s="86"/>
      <c r="R36" s="87"/>
      <c r="S36" s="87"/>
      <c r="T36" s="87"/>
      <c r="U36" s="88"/>
      <c r="V36" s="86">
        <v>0</v>
      </c>
      <c r="W36" s="87">
        <v>0</v>
      </c>
      <c r="X36" s="87">
        <v>0</v>
      </c>
      <c r="Y36" s="87" t="s">
        <v>82</v>
      </c>
      <c r="Z36" s="88">
        <v>30</v>
      </c>
      <c r="AA36" s="89"/>
    </row>
    <row r="37" spans="1:27" ht="13.5" thickBot="1" x14ac:dyDescent="0.25">
      <c r="A37" s="112"/>
      <c r="B37" s="112"/>
      <c r="C37" s="41" t="s">
        <v>22</v>
      </c>
      <c r="D37" s="41"/>
      <c r="E37" s="46">
        <f>G37+H37+I37+L37+M37+N37+Q37+R37+S37+V37+W37+X37+E36</f>
        <v>124</v>
      </c>
      <c r="F37" s="47">
        <f>K37+P37+U37+Z37</f>
        <v>120</v>
      </c>
      <c r="G37" s="50">
        <f>G19+G13+G8</f>
        <v>9</v>
      </c>
      <c r="H37" s="51">
        <f>H19+H13+H8</f>
        <v>11</v>
      </c>
      <c r="I37" s="51">
        <f>I19+I13+I8</f>
        <v>5</v>
      </c>
      <c r="J37" s="51">
        <v>0</v>
      </c>
      <c r="K37" s="164">
        <f>K19+K13+K8</f>
        <v>30</v>
      </c>
      <c r="L37" s="50">
        <f>L19+L13+L8</f>
        <v>15</v>
      </c>
      <c r="M37" s="51">
        <f>M19+M13+M8</f>
        <v>7</v>
      </c>
      <c r="N37" s="51">
        <f>N19+N13+N8</f>
        <v>7</v>
      </c>
      <c r="O37" s="51">
        <v>0</v>
      </c>
      <c r="P37" s="164">
        <f>P19+P13+P8</f>
        <v>30</v>
      </c>
      <c r="Q37" s="52">
        <f>Q19+Q13+Q8</f>
        <v>14</v>
      </c>
      <c r="R37" s="53">
        <f>R19+R13+R8</f>
        <v>7</v>
      </c>
      <c r="S37" s="51">
        <f>S19+S13+S8</f>
        <v>9</v>
      </c>
      <c r="T37" s="51">
        <v>0</v>
      </c>
      <c r="U37" s="164">
        <f>U19+U13+U8</f>
        <v>30</v>
      </c>
      <c r="V37" s="52">
        <f>V19+V13+V8</f>
        <v>0</v>
      </c>
      <c r="W37" s="54">
        <f>W19+W13+W8</f>
        <v>0</v>
      </c>
      <c r="X37" s="54">
        <f>X19+X13+X8</f>
        <v>0</v>
      </c>
      <c r="Y37" s="54">
        <v>0</v>
      </c>
      <c r="Z37" s="164">
        <f>Z19+Z13+Z8</f>
        <v>30</v>
      </c>
      <c r="AA37" s="48"/>
    </row>
    <row r="38" spans="1:27" x14ac:dyDescent="0.2">
      <c r="A38" s="123"/>
      <c r="B38" s="113"/>
      <c r="C38" s="24" t="s">
        <v>24</v>
      </c>
      <c r="D38" s="24"/>
      <c r="E38" s="55">
        <v>0</v>
      </c>
      <c r="F38" s="4"/>
      <c r="G38" s="42"/>
      <c r="H38" s="42"/>
      <c r="I38" s="42"/>
      <c r="J38" s="56">
        <v>0</v>
      </c>
      <c r="K38" s="1"/>
      <c r="L38" s="42"/>
      <c r="M38" s="42"/>
      <c r="N38" s="42"/>
      <c r="O38" s="56">
        <v>0</v>
      </c>
      <c r="P38" s="57"/>
      <c r="Q38" s="58"/>
      <c r="R38" s="42"/>
      <c r="S38" s="42"/>
      <c r="T38" s="56">
        <v>0</v>
      </c>
      <c r="U38" s="59"/>
      <c r="V38" s="58"/>
      <c r="W38" s="60"/>
      <c r="X38" s="42"/>
      <c r="Y38" s="56">
        <v>0</v>
      </c>
      <c r="Z38" s="59"/>
      <c r="AA38" s="61"/>
    </row>
    <row r="39" spans="1:27" x14ac:dyDescent="0.2">
      <c r="A39" s="123"/>
      <c r="B39" s="113"/>
      <c r="C39" s="24" t="s">
        <v>25</v>
      </c>
      <c r="D39" s="24"/>
      <c r="E39" s="55">
        <f>J39+O39+T39+Y39</f>
        <v>9</v>
      </c>
      <c r="F39" s="4"/>
      <c r="G39" s="42"/>
      <c r="H39" s="42"/>
      <c r="I39" s="42"/>
      <c r="J39" s="56">
        <f>COUNTIF(J9:J36,"v")</f>
        <v>1</v>
      </c>
      <c r="K39" s="1"/>
      <c r="L39" s="42"/>
      <c r="M39" s="42"/>
      <c r="N39" s="42"/>
      <c r="O39" s="56">
        <f>COUNTIF(O9:O36,"v")</f>
        <v>4</v>
      </c>
      <c r="P39" s="57"/>
      <c r="Q39" s="58"/>
      <c r="R39" s="42"/>
      <c r="S39" s="42"/>
      <c r="T39" s="56">
        <f>COUNTIF(T9:T36,"v")</f>
        <v>4</v>
      </c>
      <c r="U39" s="1"/>
      <c r="V39" s="42"/>
      <c r="W39" s="62"/>
      <c r="X39" s="42"/>
      <c r="Y39" s="56">
        <f>COUNTIF(Y9:Y37,"v")</f>
        <v>0</v>
      </c>
      <c r="Z39" s="59"/>
      <c r="AA39" s="63"/>
    </row>
    <row r="40" spans="1:27" ht="13.5" thickBot="1" x14ac:dyDescent="0.25">
      <c r="A40" s="124"/>
      <c r="B40" s="114"/>
      <c r="C40" s="25" t="s">
        <v>26</v>
      </c>
      <c r="D40" s="25"/>
      <c r="E40" s="64">
        <f>J40+O40+T40+Y40</f>
        <v>14</v>
      </c>
      <c r="F40" s="8"/>
      <c r="G40" s="9"/>
      <c r="H40" s="10"/>
      <c r="I40" s="10"/>
      <c r="J40" s="11">
        <f>COUNTIF(J9:J36,"é")</f>
        <v>8</v>
      </c>
      <c r="K40" s="7"/>
      <c r="L40" s="10"/>
      <c r="M40" s="10"/>
      <c r="N40" s="10"/>
      <c r="O40" s="11">
        <f>COUNTIF(O9:O36,"é")</f>
        <v>3</v>
      </c>
      <c r="P40" s="12"/>
      <c r="Q40" s="9"/>
      <c r="R40" s="10"/>
      <c r="S40" s="10"/>
      <c r="T40" s="11">
        <f>COUNTIF(T9:T36,"é")</f>
        <v>3</v>
      </c>
      <c r="U40" s="7"/>
      <c r="V40" s="10"/>
      <c r="W40" s="10"/>
      <c r="X40" s="10"/>
      <c r="Y40" s="11">
        <f>COUNTIF(Y9:Y36,"f")</f>
        <v>0</v>
      </c>
      <c r="Z40" s="16"/>
      <c r="AA40" s="65"/>
    </row>
    <row r="41" spans="1:27" ht="14.25" thickTop="1" thickBot="1" x14ac:dyDescent="0.25">
      <c r="A41" s="115"/>
      <c r="B41" s="115"/>
      <c r="C41" s="26" t="s">
        <v>27</v>
      </c>
      <c r="D41" s="26"/>
      <c r="E41" s="66">
        <f>SUM(E38:E40)</f>
        <v>23</v>
      </c>
      <c r="F41" s="17"/>
      <c r="G41" s="18">
        <f>SUM(G37:I37)</f>
        <v>25</v>
      </c>
      <c r="H41" s="18"/>
      <c r="I41" s="18"/>
      <c r="J41" s="19">
        <f>SUM(J38:J40)</f>
        <v>9</v>
      </c>
      <c r="K41" s="20"/>
      <c r="L41" s="18">
        <f>SUM(L37:N37)</f>
        <v>29</v>
      </c>
      <c r="M41" s="18"/>
      <c r="N41" s="18"/>
      <c r="O41" s="19">
        <f>SUM(O38:O40)</f>
        <v>7</v>
      </c>
      <c r="P41" s="21"/>
      <c r="Q41" s="22">
        <f>SUM(Q37:S37)</f>
        <v>30</v>
      </c>
      <c r="R41" s="18"/>
      <c r="S41" s="18"/>
      <c r="T41" s="19">
        <f>SUM(T38:T40)</f>
        <v>7</v>
      </c>
      <c r="U41" s="20"/>
      <c r="V41" s="18"/>
      <c r="W41" s="18"/>
      <c r="X41" s="18"/>
      <c r="Y41" s="19">
        <f>SUM(Y38:Y40)</f>
        <v>0</v>
      </c>
      <c r="Z41" s="23"/>
      <c r="AA41" s="67"/>
    </row>
    <row r="42" spans="1:27" x14ac:dyDescent="0.2">
      <c r="A42" s="125"/>
    </row>
    <row r="43" spans="1:27" ht="23.25" x14ac:dyDescent="0.35">
      <c r="C43" s="70"/>
      <c r="D43" s="70"/>
    </row>
    <row r="45" spans="1:27" ht="55.5" customHeight="1" x14ac:dyDescent="0.2">
      <c r="B45" s="127" t="s">
        <v>61</v>
      </c>
      <c r="C45" s="128" t="s">
        <v>66</v>
      </c>
      <c r="D45" s="129" t="s">
        <v>16</v>
      </c>
      <c r="E45" s="129" t="s">
        <v>62</v>
      </c>
      <c r="F45" s="129" t="s">
        <v>63</v>
      </c>
      <c r="G45" s="129" t="s">
        <v>14</v>
      </c>
      <c r="H45" s="129" t="s">
        <v>15</v>
      </c>
      <c r="AA45" s="28"/>
    </row>
    <row r="46" spans="1:27" x14ac:dyDescent="0.2">
      <c r="B46" s="133"/>
      <c r="C46" s="134"/>
      <c r="D46" s="135">
        <f>(D48+D49+D50+D52+D54+D53)</f>
        <v>26</v>
      </c>
      <c r="E46" s="136"/>
      <c r="F46" s="136"/>
      <c r="G46" s="136"/>
      <c r="H46" s="136"/>
      <c r="AA46" s="29"/>
    </row>
    <row r="47" spans="1:27" x14ac:dyDescent="0.2">
      <c r="B47" s="137"/>
      <c r="C47" s="138" t="s">
        <v>64</v>
      </c>
      <c r="D47" s="136"/>
      <c r="E47" s="136"/>
      <c r="F47" s="136"/>
      <c r="G47" s="136"/>
      <c r="H47" s="136"/>
      <c r="AA47" s="5"/>
    </row>
    <row r="48" spans="1:27" x14ac:dyDescent="0.2">
      <c r="B48" s="117"/>
      <c r="C48" s="134" t="s">
        <v>49</v>
      </c>
      <c r="D48" s="136">
        <v>4</v>
      </c>
      <c r="E48" s="136">
        <v>2</v>
      </c>
      <c r="F48" s="136">
        <v>2</v>
      </c>
      <c r="G48" s="136">
        <v>0</v>
      </c>
      <c r="H48" s="136" t="s">
        <v>18</v>
      </c>
      <c r="AA48" s="5"/>
    </row>
    <row r="49" spans="2:27" x14ac:dyDescent="0.2">
      <c r="B49" s="117"/>
      <c r="C49" s="139" t="s">
        <v>56</v>
      </c>
      <c r="D49" s="136">
        <v>4</v>
      </c>
      <c r="E49" s="136">
        <v>1</v>
      </c>
      <c r="F49" s="136">
        <v>2</v>
      </c>
      <c r="G49" s="136">
        <v>0</v>
      </c>
      <c r="H49" s="136" t="s">
        <v>18</v>
      </c>
      <c r="AA49" s="5"/>
    </row>
    <row r="50" spans="2:27" x14ac:dyDescent="0.2">
      <c r="B50" s="117"/>
      <c r="C50" s="139" t="s">
        <v>78</v>
      </c>
      <c r="D50" s="136">
        <v>4</v>
      </c>
      <c r="E50" s="136">
        <v>2</v>
      </c>
      <c r="F50" s="136">
        <v>2</v>
      </c>
      <c r="G50" s="136">
        <v>0</v>
      </c>
      <c r="H50" s="136" t="s">
        <v>36</v>
      </c>
      <c r="AA50" s="5"/>
    </row>
    <row r="51" spans="2:27" x14ac:dyDescent="0.2">
      <c r="B51" s="137"/>
      <c r="C51" s="138" t="s">
        <v>74</v>
      </c>
      <c r="D51" s="136"/>
      <c r="E51" s="136"/>
      <c r="F51" s="136"/>
      <c r="G51" s="136"/>
      <c r="H51" s="136"/>
      <c r="AA51" s="5"/>
    </row>
    <row r="52" spans="2:27" x14ac:dyDescent="0.2">
      <c r="B52" s="117"/>
      <c r="C52" s="139" t="s">
        <v>68</v>
      </c>
      <c r="D52" s="136">
        <v>4</v>
      </c>
      <c r="E52" s="136">
        <v>2</v>
      </c>
      <c r="F52" s="136">
        <v>2</v>
      </c>
      <c r="G52" s="136">
        <v>0</v>
      </c>
      <c r="H52" s="136" t="s">
        <v>36</v>
      </c>
    </row>
    <row r="53" spans="2:27" x14ac:dyDescent="0.2">
      <c r="B53" s="117"/>
      <c r="C53" s="140" t="s">
        <v>55</v>
      </c>
      <c r="D53" s="136">
        <v>6</v>
      </c>
      <c r="E53" s="136">
        <v>3</v>
      </c>
      <c r="F53" s="136">
        <v>2</v>
      </c>
      <c r="G53" s="136">
        <v>0</v>
      </c>
      <c r="H53" s="136" t="s">
        <v>18</v>
      </c>
    </row>
    <row r="54" spans="2:27" x14ac:dyDescent="0.2">
      <c r="B54" s="117"/>
      <c r="C54" s="139" t="s">
        <v>70</v>
      </c>
      <c r="D54" s="136">
        <v>4</v>
      </c>
      <c r="E54" s="136">
        <v>2</v>
      </c>
      <c r="F54" s="136">
        <v>2</v>
      </c>
      <c r="G54" s="136">
        <v>0</v>
      </c>
      <c r="H54" s="136" t="s">
        <v>36</v>
      </c>
    </row>
    <row r="55" spans="2:27" x14ac:dyDescent="0.2">
      <c r="B55" s="130"/>
      <c r="C55" s="131"/>
      <c r="D55" s="131"/>
      <c r="E55" s="132"/>
      <c r="F55" s="132"/>
      <c r="G55" s="132"/>
      <c r="H55" s="132"/>
      <c r="I55" s="132"/>
    </row>
  </sheetData>
  <mergeCells count="17">
    <mergeCell ref="B19:C19"/>
    <mergeCell ref="B8:C8"/>
    <mergeCell ref="B13:C13"/>
    <mergeCell ref="B35:C35"/>
    <mergeCell ref="B20:C20"/>
    <mergeCell ref="A1:AA1"/>
    <mergeCell ref="A4:AA4"/>
    <mergeCell ref="A3:AA3"/>
    <mergeCell ref="C5:C7"/>
    <mergeCell ref="A2:AA2"/>
    <mergeCell ref="G5:Z5"/>
    <mergeCell ref="AA5:AA7"/>
    <mergeCell ref="A5:A7"/>
    <mergeCell ref="E6:E7"/>
    <mergeCell ref="B5:B7"/>
    <mergeCell ref="E5:F5"/>
    <mergeCell ref="F6:F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>
    <oddHeader>&amp;LÓbudai Egyetem
Keleti Károly Gazdasági Kar&amp;RÉrvényes: 2017 / 2018 tanévtől</oddHeader>
    <oddFooter xml:space="preserve">&amp;LBudapest, &amp;D&amp;CGazdálkodási és menedzsment 
felsőoktatási szakképzés
&amp;P/&amp;N
</oddFooter>
  </headerFooter>
  <ignoredErrors>
    <ignoredError sqref="P8 P13 E8 H8:I8 K8:N8 V8:X8 Z8 K13:N13 H13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BMF-KGK</dc:creator>
  <cp:lastModifiedBy>Fehér-Polgár Pál</cp:lastModifiedBy>
  <cp:lastPrinted>2019-05-02T12:45:55Z</cp:lastPrinted>
  <dcterms:created xsi:type="dcterms:W3CDTF">2005-12-01T14:03:19Z</dcterms:created>
  <dcterms:modified xsi:type="dcterms:W3CDTF">2019-06-12T10:14:32Z</dcterms:modified>
</cp:coreProperties>
</file>